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O:\WEB\EH Web Files\www-devNEW\communities\environment\risk\docs\guidance\gw\"/>
    </mc:Choice>
  </mc:AlternateContent>
  <xr:revisionPtr revIDLastSave="0" documentId="13_ncr:1_{C996549C-481F-473B-869E-8B86C4750DB5}" xr6:coauthVersionLast="47" xr6:coauthVersionMax="47" xr10:uidLastSave="{00000000-0000-0000-0000-000000000000}"/>
  <bookViews>
    <workbookView xWindow="-108" yWindow="-108" windowWidth="23256" windowHeight="12456" tabRatio="884" activeTab="1" xr2:uid="{00000000-000D-0000-FFFF-FFFF00000000}"/>
  </bookViews>
  <sheets>
    <sheet name="Introduction" sheetId="1" r:id="rId1"/>
    <sheet name="Record of Updates" sheetId="2" r:id="rId2"/>
    <sheet name="DataEntry" sheetId="3" r:id="rId3"/>
    <sheet name="AllDuration_Summary" sheetId="10" r:id="rId4"/>
    <sheet name="Acute_Additivity" sheetId="5" r:id="rId5"/>
    <sheet name="Short-Term_Additivity" sheetId="6" r:id="rId6"/>
    <sheet name="Subchronic_Additivity" sheetId="7" r:id="rId7"/>
    <sheet name="Chronic&amp;Cancer_Additivity" sheetId="8" r:id="rId8"/>
    <sheet name="AllGuidance" sheetId="9" r:id="rId9"/>
  </sheets>
  <externalReferences>
    <externalReference r:id="rId10"/>
  </externalReferences>
  <definedNames>
    <definedName name="_xlnm._FilterDatabase" localSheetId="8" hidden="1">AllGuidance!$F$1:$F$530</definedName>
    <definedName name="_xlnm._FilterDatabase" localSheetId="7" hidden="1">'Chronic&amp;Cancer_Additivity'!$E$1:$E$245</definedName>
    <definedName name="_xlnm._FilterDatabase" localSheetId="5" hidden="1">'Short-Term_Additivity'!$E$1:$E$119</definedName>
    <definedName name="_xlnm._FilterDatabase" localSheetId="6" hidden="1">Subchronic_Additivity!$E$1:$E$137</definedName>
    <definedName name="_xlnm.Print_Area" localSheetId="8">AllGuidance!$A$1:$F$516</definedName>
    <definedName name="_xlnm.Print_Area" localSheetId="7">'Chronic&amp;Cancer_Additivity'!$1:$244</definedName>
    <definedName name="_xlnm.Print_Area" localSheetId="2">DataEntry!$A:$C</definedName>
    <definedName name="_xlnm.Print_Area" localSheetId="0">Introduction!$A$1:$F$27</definedName>
    <definedName name="_xlnm.Print_Area" localSheetId="1">'Record of Updates'!$A$4:$B$21</definedName>
    <definedName name="_xlnm.Print_Area" localSheetId="5">'Short-Term_Additivity'!$A$1:$W$118</definedName>
    <definedName name="_xlnm.Print_Area" localSheetId="6">Subchronic_Additivity!$A$1:$W$136</definedName>
    <definedName name="TitleRegion1.a1.a25.1">Introduction!$A$4</definedName>
    <definedName name="TitleRegion1.a2.c190.3">[1]DataEntry!$C$5</definedName>
    <definedName name="TitleRegion1.a3.b33.2">'Record of Updates'!$B$12</definedName>
    <definedName name="TitleRegion1.a3.f514.9">AllGuidance!$E$19</definedName>
    <definedName name="TitleRegion1.a3.o36.5">Acute_Additivity!$O$36</definedName>
    <definedName name="TitleRegion1.a3.v115.6">'Short-Term_Additivity'!$F$15</definedName>
    <definedName name="TitleRegion1.a3.w133.7">Subchronic_Additivity!$G$21</definedName>
    <definedName name="TitleRegion1.a3.z240.8">'Chronic&amp;Cancer_Additivity'!$D$14</definedName>
    <definedName name="TitleRegion1.a4.c208.3">DataEntry!$A$4</definedName>
    <definedName name="TitleRegion1.c2.j3.4">AllDuration_Summary!$C$4</definedName>
    <definedName name="TitleRegion2.c7.p8.4">AllDuration_Summary!$C$4</definedName>
    <definedName name="TitleRegion3.c12.r13.4">AllDuration_Summary!$C$4</definedName>
    <definedName name="TitleRegion4.c17.u18.4">AllDuration_Summary!$C$4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205" i="8" l="1"/>
  <c r="L117" i="7"/>
  <c r="C206" i="8"/>
  <c r="H206" i="8" s="1"/>
  <c r="T13" i="8"/>
  <c r="T18" i="8"/>
  <c r="T29" i="8"/>
  <c r="T34" i="8"/>
  <c r="T38" i="8"/>
  <c r="T47" i="8"/>
  <c r="T56" i="8"/>
  <c r="T90" i="8"/>
  <c r="T92" i="8"/>
  <c r="T113" i="8"/>
  <c r="T116" i="8"/>
  <c r="T120" i="8"/>
  <c r="T122" i="8"/>
  <c r="T123" i="8"/>
  <c r="T124" i="8"/>
  <c r="T132" i="8"/>
  <c r="T137" i="8"/>
  <c r="T143" i="8"/>
  <c r="T144" i="8"/>
  <c r="T145" i="8"/>
  <c r="T146" i="8"/>
  <c r="T163" i="8"/>
  <c r="T182" i="8"/>
  <c r="T186" i="8"/>
  <c r="T196" i="8"/>
  <c r="T203" i="8"/>
  <c r="T209" i="8"/>
  <c r="T211" i="8"/>
  <c r="T224" i="8"/>
  <c r="T231" i="8"/>
  <c r="T233" i="8"/>
  <c r="T239" i="8"/>
  <c r="C205" i="8"/>
  <c r="T205" i="8" s="1"/>
  <c r="C117" i="7"/>
  <c r="M117" i="7" s="1"/>
  <c r="C102" i="6"/>
  <c r="S102" i="6" s="1"/>
  <c r="A104" i="7"/>
  <c r="B104" i="7"/>
  <c r="C104" i="7"/>
  <c r="S104" i="7" s="1"/>
  <c r="C103" i="7"/>
  <c r="S103" i="7" s="1"/>
  <c r="B103" i="7"/>
  <c r="A103" i="7"/>
  <c r="C185" i="8"/>
  <c r="I185" i="8" s="1"/>
  <c r="C184" i="8"/>
  <c r="I184" i="8" s="1"/>
  <c r="C183" i="8"/>
  <c r="I183" i="8" s="1"/>
  <c r="C107" i="7"/>
  <c r="C106" i="7"/>
  <c r="C105" i="7"/>
  <c r="H105" i="7" s="1"/>
  <c r="C93" i="6"/>
  <c r="H93" i="6" s="1"/>
  <c r="C92" i="6"/>
  <c r="H92" i="6" s="1"/>
  <c r="C91" i="6"/>
  <c r="H91" i="6" s="1"/>
  <c r="B90" i="6"/>
  <c r="A90" i="6"/>
  <c r="B42" i="6"/>
  <c r="C195" i="8"/>
  <c r="J195" i="8" s="1"/>
  <c r="C194" i="8"/>
  <c r="J194" i="8" s="1"/>
  <c r="B195" i="8"/>
  <c r="A195" i="8"/>
  <c r="B194" i="8"/>
  <c r="A194" i="8"/>
  <c r="C112" i="7"/>
  <c r="I112" i="7" s="1"/>
  <c r="C111" i="7"/>
  <c r="I111" i="7" s="1"/>
  <c r="B112" i="7"/>
  <c r="A112" i="7"/>
  <c r="B111" i="7"/>
  <c r="A111" i="7"/>
  <c r="C98" i="6"/>
  <c r="I98" i="6" s="1"/>
  <c r="C97" i="6"/>
  <c r="I97" i="6" s="1"/>
  <c r="B98" i="6"/>
  <c r="A98" i="6"/>
  <c r="B97" i="6"/>
  <c r="A97" i="6"/>
  <c r="C34" i="5"/>
  <c r="L34" i="5" s="1"/>
  <c r="A34" i="5"/>
  <c r="B34" i="5"/>
  <c r="A33" i="5"/>
  <c r="B33" i="5"/>
  <c r="C33" i="5"/>
  <c r="L33" i="5" s="1"/>
  <c r="C208" i="8"/>
  <c r="J208" i="8" s="1"/>
  <c r="B208" i="8"/>
  <c r="A208" i="8"/>
  <c r="C118" i="7"/>
  <c r="I118" i="7" s="1"/>
  <c r="B118" i="7"/>
  <c r="A118" i="7"/>
  <c r="C103" i="6"/>
  <c r="I103" i="6" s="1"/>
  <c r="B103" i="6"/>
  <c r="A103" i="6"/>
  <c r="C82" i="7"/>
  <c r="I82" i="7" s="1"/>
  <c r="B82" i="7"/>
  <c r="A82" i="7"/>
  <c r="C71" i="6"/>
  <c r="I71" i="6" s="1"/>
  <c r="B71" i="6"/>
  <c r="A71" i="6"/>
  <c r="B86" i="6"/>
  <c r="B170" i="8"/>
  <c r="A170" i="8"/>
  <c r="B98" i="7"/>
  <c r="A98" i="7"/>
  <c r="A86" i="6"/>
  <c r="B85" i="6"/>
  <c r="C108" i="8"/>
  <c r="O108" i="8" s="1"/>
  <c r="C60" i="7"/>
  <c r="M60" i="7" s="1"/>
  <c r="C54" i="6"/>
  <c r="M54" i="6" s="1"/>
  <c r="O138" i="8"/>
  <c r="C79" i="7"/>
  <c r="M79" i="7" s="1"/>
  <c r="C68" i="6"/>
  <c r="M68" i="6" s="1"/>
  <c r="C173" i="8"/>
  <c r="H173" i="8" s="1"/>
  <c r="B173" i="8"/>
  <c r="A173" i="8"/>
  <c r="C175" i="8"/>
  <c r="H175" i="8" s="1"/>
  <c r="B175" i="8"/>
  <c r="A175" i="8"/>
  <c r="A174" i="8"/>
  <c r="A125" i="8"/>
  <c r="C78" i="8"/>
  <c r="U78" i="8" s="1"/>
  <c r="B78" i="8"/>
  <c r="A78" i="8"/>
  <c r="C46" i="7"/>
  <c r="T46" i="7" s="1"/>
  <c r="B46" i="7"/>
  <c r="A46" i="7"/>
  <c r="S117" i="7" l="1"/>
  <c r="M102" i="6"/>
  <c r="O205" i="8"/>
  <c r="H1" i="6"/>
  <c r="H2" i="6" s="1"/>
  <c r="H106" i="7"/>
  <c r="H107" i="7"/>
  <c r="I54" i="6"/>
  <c r="M46" i="7"/>
  <c r="O78" i="8"/>
  <c r="J46" i="7"/>
  <c r="L78" i="8"/>
  <c r="N46" i="7"/>
  <c r="O46" i="7"/>
  <c r="Q78" i="8"/>
  <c r="P78" i="8"/>
  <c r="C42" i="6" l="1"/>
  <c r="J42" i="6" s="1"/>
  <c r="A42" i="6"/>
  <c r="C134" i="8"/>
  <c r="J134" i="8" s="1"/>
  <c r="B134" i="8"/>
  <c r="A134" i="8"/>
  <c r="C76" i="7"/>
  <c r="I76" i="7" s="1"/>
  <c r="B76" i="7"/>
  <c r="A76" i="7"/>
  <c r="C66" i="6"/>
  <c r="I66" i="6" s="1"/>
  <c r="B66" i="6"/>
  <c r="A66" i="6"/>
  <c r="C56" i="8"/>
  <c r="O56" i="8" s="1"/>
  <c r="B56" i="8"/>
  <c r="A56" i="8"/>
  <c r="C33" i="7"/>
  <c r="K33" i="7" s="1"/>
  <c r="B33" i="7"/>
  <c r="A33" i="7"/>
  <c r="B29" i="6"/>
  <c r="A29" i="6"/>
  <c r="C29" i="6"/>
  <c r="K29" i="6" s="1"/>
  <c r="C4" i="8"/>
  <c r="G4" i="8" s="1"/>
  <c r="C4" i="7"/>
  <c r="G4" i="7" s="1"/>
  <c r="C29" i="7"/>
  <c r="U29" i="7" s="1"/>
  <c r="C8" i="7"/>
  <c r="W8" i="7" s="1"/>
  <c r="C25" i="6"/>
  <c r="S25" i="6" s="1"/>
  <c r="C9" i="5"/>
  <c r="G9" i="5" s="1"/>
  <c r="C14" i="5"/>
  <c r="L14" i="5" s="1"/>
  <c r="C13" i="5"/>
  <c r="L13" i="5" s="1"/>
  <c r="C10" i="5"/>
  <c r="G10" i="5" s="1"/>
  <c r="C4" i="5"/>
  <c r="J4" i="5" s="1"/>
  <c r="C172" i="8"/>
  <c r="J172" i="8" s="1"/>
  <c r="C75" i="7"/>
  <c r="P75" i="7" s="1"/>
  <c r="B75" i="7"/>
  <c r="A75" i="7"/>
  <c r="C65" i="6"/>
  <c r="P65" i="6" s="1"/>
  <c r="B65" i="6"/>
  <c r="A65" i="6"/>
  <c r="C171" i="8"/>
  <c r="X171" i="8" s="1"/>
  <c r="B171" i="8"/>
  <c r="A171" i="8"/>
  <c r="C99" i="7"/>
  <c r="W99" i="7" s="1"/>
  <c r="B99" i="7"/>
  <c r="A99" i="7"/>
  <c r="C87" i="6"/>
  <c r="I87" i="6" s="1"/>
  <c r="B87" i="6"/>
  <c r="A87" i="6"/>
  <c r="A230" i="8"/>
  <c r="B230" i="8"/>
  <c r="A128" i="7"/>
  <c r="B128" i="7"/>
  <c r="A112" i="6"/>
  <c r="B112" i="6"/>
  <c r="C100" i="8"/>
  <c r="H100" i="8" s="1"/>
  <c r="C99" i="8"/>
  <c r="J99" i="8" s="1"/>
  <c r="B99" i="8"/>
  <c r="A99" i="8"/>
  <c r="C56" i="7"/>
  <c r="I56" i="7" s="1"/>
  <c r="B56" i="7"/>
  <c r="A56" i="7"/>
  <c r="C50" i="6"/>
  <c r="I50" i="6" s="1"/>
  <c r="B50" i="6"/>
  <c r="A50" i="6"/>
  <c r="C35" i="8"/>
  <c r="H35" i="8" s="1"/>
  <c r="B35" i="8"/>
  <c r="A35" i="8"/>
  <c r="C24" i="7"/>
  <c r="S24" i="7" s="1"/>
  <c r="B24" i="7"/>
  <c r="A24" i="7"/>
  <c r="C20" i="6"/>
  <c r="S20" i="6" s="1"/>
  <c r="B20" i="6"/>
  <c r="A20" i="6"/>
  <c r="C7" i="5"/>
  <c r="B7" i="5"/>
  <c r="A7" i="5"/>
  <c r="C74" i="8"/>
  <c r="Y74" i="8" s="1"/>
  <c r="B74" i="8"/>
  <c r="A74" i="8"/>
  <c r="C73" i="8"/>
  <c r="S73" i="8" s="1"/>
  <c r="B73" i="8"/>
  <c r="A73" i="8"/>
  <c r="C72" i="8"/>
  <c r="Y72" i="8" s="1"/>
  <c r="B72" i="8"/>
  <c r="A72" i="8"/>
  <c r="C71" i="8"/>
  <c r="S71" i="8" s="1"/>
  <c r="B71" i="8"/>
  <c r="A71" i="8"/>
  <c r="C70" i="8"/>
  <c r="S70" i="8" s="1"/>
  <c r="B70" i="8"/>
  <c r="A70" i="8"/>
  <c r="C69" i="8"/>
  <c r="S69" i="8" s="1"/>
  <c r="B69" i="8"/>
  <c r="A69" i="8"/>
  <c r="C68" i="8"/>
  <c r="S68" i="8" s="1"/>
  <c r="A68" i="8"/>
  <c r="B68" i="8"/>
  <c r="C67" i="8"/>
  <c r="Y67" i="8" s="1"/>
  <c r="C66" i="8"/>
  <c r="S66" i="8" s="1"/>
  <c r="C65" i="8"/>
  <c r="S65" i="8" s="1"/>
  <c r="C44" i="7"/>
  <c r="S44" i="7" s="1"/>
  <c r="C43" i="7"/>
  <c r="S43" i="7" s="1"/>
  <c r="C42" i="7"/>
  <c r="S42" i="7" s="1"/>
  <c r="C41" i="7"/>
  <c r="S41" i="7" s="1"/>
  <c r="C40" i="7"/>
  <c r="S40" i="7" s="1"/>
  <c r="C39" i="7"/>
  <c r="M39" i="7" s="1"/>
  <c r="C38" i="7"/>
  <c r="S38" i="7" s="1"/>
  <c r="C40" i="6"/>
  <c r="J40" i="6" s="1"/>
  <c r="C39" i="6"/>
  <c r="I39" i="6" s="1"/>
  <c r="C38" i="6"/>
  <c r="I38" i="6" s="1"/>
  <c r="C37" i="6"/>
  <c r="I37" i="6" s="1"/>
  <c r="C36" i="6"/>
  <c r="J36" i="6" s="1"/>
  <c r="C16" i="5"/>
  <c r="G16" i="5" s="1"/>
  <c r="C22" i="5"/>
  <c r="H22" i="5" s="1"/>
  <c r="C21" i="5"/>
  <c r="H21" i="5" s="1"/>
  <c r="C20" i="5"/>
  <c r="H20" i="5" s="1"/>
  <c r="C19" i="5"/>
  <c r="H19" i="5" s="1"/>
  <c r="C18" i="5"/>
  <c r="G18" i="5" s="1"/>
  <c r="C17" i="5"/>
  <c r="G17" i="5" s="1"/>
  <c r="C35" i="6"/>
  <c r="I35" i="6" s="1"/>
  <c r="C34" i="6"/>
  <c r="I34" i="6" s="1"/>
  <c r="B67" i="8"/>
  <c r="A67" i="8"/>
  <c r="B66" i="8"/>
  <c r="A66" i="8"/>
  <c r="B65" i="8"/>
  <c r="A65" i="8"/>
  <c r="B44" i="7"/>
  <c r="A44" i="7"/>
  <c r="B43" i="7"/>
  <c r="A43" i="7"/>
  <c r="B42" i="7"/>
  <c r="A42" i="7"/>
  <c r="B41" i="7"/>
  <c r="A41" i="7"/>
  <c r="B40" i="7"/>
  <c r="A40" i="7"/>
  <c r="B39" i="7"/>
  <c r="A39" i="7"/>
  <c r="B38" i="7"/>
  <c r="A38" i="7"/>
  <c r="B40" i="6"/>
  <c r="A40" i="6"/>
  <c r="B39" i="6"/>
  <c r="A39" i="6"/>
  <c r="B38" i="6"/>
  <c r="A38" i="6"/>
  <c r="B37" i="6"/>
  <c r="A37" i="6"/>
  <c r="B36" i="6"/>
  <c r="A36" i="6"/>
  <c r="B35" i="6"/>
  <c r="A35" i="6"/>
  <c r="B34" i="6"/>
  <c r="A34" i="6"/>
  <c r="B22" i="5"/>
  <c r="A22" i="5"/>
  <c r="B21" i="5"/>
  <c r="A21" i="5"/>
  <c r="B20" i="5"/>
  <c r="A20" i="5"/>
  <c r="B19" i="5"/>
  <c r="A19" i="5"/>
  <c r="B18" i="5"/>
  <c r="A18" i="5"/>
  <c r="B17" i="5"/>
  <c r="A17" i="5"/>
  <c r="B16" i="5"/>
  <c r="A16" i="5"/>
  <c r="H17" i="5" l="1"/>
  <c r="H16" i="5"/>
  <c r="G21" i="5"/>
  <c r="V42" i="6"/>
  <c r="M42" i="6"/>
  <c r="T42" i="6"/>
  <c r="T1" i="6" s="1"/>
  <c r="N42" i="6"/>
  <c r="S42" i="6"/>
  <c r="O42" i="6"/>
  <c r="O4" i="8"/>
  <c r="M56" i="8"/>
  <c r="I25" i="6"/>
  <c r="G19" i="5"/>
  <c r="I40" i="6"/>
  <c r="G20" i="5"/>
  <c r="H18" i="5"/>
  <c r="G22" i="5"/>
  <c r="I40" i="7"/>
  <c r="M7" i="5"/>
  <c r="M1" i="5" s="1"/>
  <c r="M40" i="7"/>
  <c r="O172" i="8"/>
  <c r="P172" i="8"/>
  <c r="J171" i="8"/>
  <c r="I29" i="7"/>
  <c r="I41" i="7"/>
  <c r="J40" i="7"/>
  <c r="M41" i="7"/>
  <c r="I42" i="7"/>
  <c r="I99" i="7"/>
  <c r="J41" i="7"/>
  <c r="M4" i="7"/>
  <c r="M42" i="7"/>
  <c r="J39" i="7"/>
  <c r="I43" i="7"/>
  <c r="J42" i="7"/>
  <c r="M43" i="7"/>
  <c r="S39" i="7"/>
  <c r="I44" i="7"/>
  <c r="J43" i="7"/>
  <c r="M44" i="7"/>
  <c r="J44" i="7"/>
  <c r="I38" i="7"/>
  <c r="M38" i="7"/>
  <c r="I39" i="7"/>
  <c r="J38" i="7"/>
  <c r="I36" i="6"/>
  <c r="J37" i="6"/>
  <c r="P25" i="6"/>
  <c r="J38" i="6"/>
  <c r="J39" i="6"/>
  <c r="W87" i="6"/>
  <c r="J34" i="6"/>
  <c r="J35" i="6"/>
  <c r="T2" i="6" l="1"/>
  <c r="O10" i="10" s="1"/>
  <c r="O9" i="10"/>
  <c r="M2" i="5"/>
  <c r="I5" i="10" s="1"/>
  <c r="I4" i="10"/>
  <c r="C230" i="8"/>
  <c r="O230" i="8" s="1"/>
  <c r="C128" i="7"/>
  <c r="M128" i="7" s="1"/>
  <c r="C112" i="6"/>
  <c r="M112" i="6" s="1"/>
  <c r="C126" i="8" l="1"/>
  <c r="O126" i="8" s="1"/>
  <c r="B126" i="8"/>
  <c r="A126" i="8"/>
  <c r="C73" i="7"/>
  <c r="B73" i="7"/>
  <c r="A73" i="7"/>
  <c r="C63" i="6"/>
  <c r="B63" i="6"/>
  <c r="A63" i="6"/>
  <c r="M73" i="7" l="1"/>
  <c r="N73" i="7"/>
  <c r="I73" i="7"/>
  <c r="N63" i="6"/>
  <c r="M63" i="6"/>
  <c r="I63" i="6"/>
  <c r="C12" i="5"/>
  <c r="G12" i="5" l="1"/>
  <c r="J12" i="5"/>
  <c r="C240" i="8"/>
  <c r="S240" i="8" s="1"/>
  <c r="B240" i="8"/>
  <c r="A240" i="8"/>
  <c r="C239" i="8"/>
  <c r="B239" i="8"/>
  <c r="A239" i="8"/>
  <c r="C238" i="8"/>
  <c r="H238" i="8" s="1"/>
  <c r="B238" i="8"/>
  <c r="A238" i="8"/>
  <c r="C237" i="8"/>
  <c r="O237" i="8" s="1"/>
  <c r="B237" i="8"/>
  <c r="A237" i="8"/>
  <c r="C236" i="8"/>
  <c r="B236" i="8"/>
  <c r="A236" i="8"/>
  <c r="C235" i="8"/>
  <c r="S235" i="8" s="1"/>
  <c r="B235" i="8"/>
  <c r="A235" i="8"/>
  <c r="C234" i="8"/>
  <c r="H234" i="8" s="1"/>
  <c r="B234" i="8"/>
  <c r="A234" i="8"/>
  <c r="C233" i="8"/>
  <c r="B233" i="8"/>
  <c r="A233" i="8"/>
  <c r="C232" i="8"/>
  <c r="H232" i="8" s="1"/>
  <c r="B232" i="8"/>
  <c r="A232" i="8"/>
  <c r="C231" i="8"/>
  <c r="B231" i="8"/>
  <c r="A231" i="8"/>
  <c r="C229" i="8"/>
  <c r="S229" i="8" s="1"/>
  <c r="B229" i="8"/>
  <c r="A229" i="8"/>
  <c r="C228" i="8"/>
  <c r="R228" i="8" s="1"/>
  <c r="B228" i="8"/>
  <c r="A228" i="8"/>
  <c r="C227" i="8"/>
  <c r="R227" i="8" s="1"/>
  <c r="B227" i="8"/>
  <c r="A227" i="8"/>
  <c r="C226" i="8"/>
  <c r="R226" i="8" s="1"/>
  <c r="B226" i="8"/>
  <c r="A226" i="8"/>
  <c r="C225" i="8"/>
  <c r="B225" i="8"/>
  <c r="A225" i="8"/>
  <c r="C224" i="8"/>
  <c r="B224" i="8"/>
  <c r="A224" i="8"/>
  <c r="C223" i="8"/>
  <c r="S223" i="8" s="1"/>
  <c r="B223" i="8"/>
  <c r="A223" i="8"/>
  <c r="C222" i="8"/>
  <c r="H222" i="8" s="1"/>
  <c r="B222" i="8"/>
  <c r="A222" i="8"/>
  <c r="C221" i="8"/>
  <c r="J221" i="8" s="1"/>
  <c r="B221" i="8"/>
  <c r="A221" i="8"/>
  <c r="C220" i="8"/>
  <c r="Y220" i="8" s="1"/>
  <c r="B220" i="8"/>
  <c r="A220" i="8"/>
  <c r="C219" i="8"/>
  <c r="B219" i="8"/>
  <c r="A219" i="8"/>
  <c r="C218" i="8"/>
  <c r="H218" i="8" s="1"/>
  <c r="B218" i="8"/>
  <c r="A218" i="8"/>
  <c r="C217" i="8"/>
  <c r="S217" i="8" s="1"/>
  <c r="B217" i="8"/>
  <c r="A217" i="8"/>
  <c r="C216" i="8"/>
  <c r="H216" i="8" s="1"/>
  <c r="B216" i="8"/>
  <c r="A216" i="8"/>
  <c r="C215" i="8"/>
  <c r="B215" i="8"/>
  <c r="A215" i="8"/>
  <c r="C214" i="8"/>
  <c r="P214" i="8" s="1"/>
  <c r="B214" i="8"/>
  <c r="A214" i="8"/>
  <c r="C213" i="8"/>
  <c r="B213" i="8"/>
  <c r="A213" i="8"/>
  <c r="C212" i="8"/>
  <c r="H212" i="8" s="1"/>
  <c r="B212" i="8"/>
  <c r="A212" i="8"/>
  <c r="C211" i="8"/>
  <c r="B211" i="8"/>
  <c r="A211" i="8"/>
  <c r="C210" i="8"/>
  <c r="H210" i="8" s="1"/>
  <c r="B210" i="8"/>
  <c r="A210" i="8"/>
  <c r="C209" i="8"/>
  <c r="B209" i="8"/>
  <c r="A209" i="8"/>
  <c r="C207" i="8"/>
  <c r="H207" i="8" s="1"/>
  <c r="B207" i="8"/>
  <c r="A207" i="8"/>
  <c r="C204" i="8"/>
  <c r="B204" i="8"/>
  <c r="A204" i="8"/>
  <c r="C203" i="8"/>
  <c r="B203" i="8"/>
  <c r="A203" i="8"/>
  <c r="C202" i="8"/>
  <c r="Q202" i="8" s="1"/>
  <c r="B202" i="8"/>
  <c r="A202" i="8"/>
  <c r="C201" i="8"/>
  <c r="O201" i="8" s="1"/>
  <c r="B201" i="8"/>
  <c r="A201" i="8"/>
  <c r="C200" i="8"/>
  <c r="J200" i="8" s="1"/>
  <c r="B200" i="8"/>
  <c r="A200" i="8"/>
  <c r="C199" i="8"/>
  <c r="H199" i="8" s="1"/>
  <c r="B199" i="8"/>
  <c r="A199" i="8"/>
  <c r="C198" i="8"/>
  <c r="R198" i="8" s="1"/>
  <c r="B198" i="8"/>
  <c r="A198" i="8"/>
  <c r="C197" i="8"/>
  <c r="H197" i="8" s="1"/>
  <c r="B197" i="8"/>
  <c r="A197" i="8"/>
  <c r="C196" i="8"/>
  <c r="B196" i="8"/>
  <c r="A196" i="8"/>
  <c r="C193" i="8"/>
  <c r="X193" i="8" s="1"/>
  <c r="B193" i="8"/>
  <c r="A193" i="8"/>
  <c r="C192" i="8"/>
  <c r="X192" i="8" s="1"/>
  <c r="B192" i="8"/>
  <c r="A192" i="8"/>
  <c r="C191" i="8"/>
  <c r="B191" i="8"/>
  <c r="A191" i="8"/>
  <c r="C190" i="8"/>
  <c r="Y190" i="8" s="1"/>
  <c r="B190" i="8"/>
  <c r="A190" i="8"/>
  <c r="C189" i="8"/>
  <c r="S189" i="8" s="1"/>
  <c r="B189" i="8"/>
  <c r="A189" i="8"/>
  <c r="C188" i="8"/>
  <c r="S188" i="8" s="1"/>
  <c r="B188" i="8"/>
  <c r="A188" i="8"/>
  <c r="C187" i="8"/>
  <c r="H187" i="8" s="1"/>
  <c r="B187" i="8"/>
  <c r="A187" i="8"/>
  <c r="C186" i="8"/>
  <c r="B186" i="8"/>
  <c r="A186" i="8"/>
  <c r="C182" i="8"/>
  <c r="B182" i="8"/>
  <c r="A182" i="8"/>
  <c r="C181" i="8"/>
  <c r="B181" i="8"/>
  <c r="A181" i="8"/>
  <c r="C180" i="8"/>
  <c r="S180" i="8" s="1"/>
  <c r="B180" i="8"/>
  <c r="A180" i="8"/>
  <c r="C179" i="8"/>
  <c r="S179" i="8" s="1"/>
  <c r="B179" i="8"/>
  <c r="A179" i="8"/>
  <c r="C178" i="8"/>
  <c r="H178" i="8" s="1"/>
  <c r="B178" i="8"/>
  <c r="A178" i="8"/>
  <c r="C177" i="8"/>
  <c r="O177" i="8" s="1"/>
  <c r="B177" i="8"/>
  <c r="A177" i="8"/>
  <c r="C176" i="8"/>
  <c r="J176" i="8" s="1"/>
  <c r="B176" i="8"/>
  <c r="A176" i="8"/>
  <c r="C174" i="8"/>
  <c r="B174" i="8"/>
  <c r="B172" i="8"/>
  <c r="A172" i="8"/>
  <c r="B169" i="8"/>
  <c r="A169" i="8"/>
  <c r="C168" i="8"/>
  <c r="B168" i="8"/>
  <c r="A168" i="8"/>
  <c r="C167" i="8"/>
  <c r="X167" i="8" s="1"/>
  <c r="B167" i="8"/>
  <c r="A167" i="8"/>
  <c r="C166" i="8"/>
  <c r="H166" i="8" s="1"/>
  <c r="B166" i="8"/>
  <c r="A166" i="8"/>
  <c r="C165" i="8"/>
  <c r="B165" i="8"/>
  <c r="A165" i="8"/>
  <c r="C164" i="8"/>
  <c r="J164" i="8" s="1"/>
  <c r="B164" i="8"/>
  <c r="A164" i="8"/>
  <c r="C163" i="8"/>
  <c r="B163" i="8"/>
  <c r="A163" i="8"/>
  <c r="C162" i="8"/>
  <c r="H162" i="8" s="1"/>
  <c r="B162" i="8"/>
  <c r="A162" i="8"/>
  <c r="C161" i="8"/>
  <c r="H161" i="8" s="1"/>
  <c r="B161" i="8"/>
  <c r="A161" i="8"/>
  <c r="C160" i="8"/>
  <c r="B160" i="8"/>
  <c r="A160" i="8"/>
  <c r="C159" i="8"/>
  <c r="S159" i="8" s="1"/>
  <c r="B159" i="8"/>
  <c r="A159" i="8"/>
  <c r="C158" i="8"/>
  <c r="B158" i="8"/>
  <c r="A158" i="8"/>
  <c r="C157" i="8"/>
  <c r="O157" i="8" s="1"/>
  <c r="B157" i="8"/>
  <c r="A157" i="8"/>
  <c r="C156" i="8"/>
  <c r="X156" i="8" s="1"/>
  <c r="B156" i="8"/>
  <c r="A156" i="8"/>
  <c r="C155" i="8"/>
  <c r="X155" i="8" s="1"/>
  <c r="B155" i="8"/>
  <c r="A155" i="8"/>
  <c r="C154" i="8"/>
  <c r="S154" i="8" s="1"/>
  <c r="B154" i="8"/>
  <c r="A154" i="8"/>
  <c r="C153" i="8"/>
  <c r="O153" i="8" s="1"/>
  <c r="B153" i="8"/>
  <c r="A153" i="8"/>
  <c r="C152" i="8"/>
  <c r="J152" i="8" s="1"/>
  <c r="B152" i="8"/>
  <c r="A152" i="8"/>
  <c r="C151" i="8"/>
  <c r="S151" i="8" s="1"/>
  <c r="B151" i="8"/>
  <c r="A151" i="8"/>
  <c r="C150" i="8"/>
  <c r="R150" i="8" s="1"/>
  <c r="B150" i="8"/>
  <c r="A150" i="8"/>
  <c r="C149" i="8"/>
  <c r="R149" i="8" s="1"/>
  <c r="B149" i="8"/>
  <c r="A149" i="8"/>
  <c r="C148" i="8"/>
  <c r="U148" i="8" s="1"/>
  <c r="B148" i="8"/>
  <c r="A148" i="8"/>
  <c r="C147" i="8"/>
  <c r="H147" i="8" s="1"/>
  <c r="B147" i="8"/>
  <c r="A147" i="8"/>
  <c r="C146" i="8"/>
  <c r="B146" i="8"/>
  <c r="A146" i="8"/>
  <c r="C145" i="8"/>
  <c r="B145" i="8"/>
  <c r="A145" i="8"/>
  <c r="C144" i="8"/>
  <c r="B144" i="8"/>
  <c r="A144" i="8"/>
  <c r="C143" i="8"/>
  <c r="B143" i="8"/>
  <c r="A143" i="8"/>
  <c r="C142" i="8"/>
  <c r="B142" i="8"/>
  <c r="A142" i="8"/>
  <c r="C141" i="8"/>
  <c r="J141" i="8" s="1"/>
  <c r="B141" i="8"/>
  <c r="A141" i="8"/>
  <c r="C140" i="8"/>
  <c r="B140" i="8"/>
  <c r="A140" i="8"/>
  <c r="C139" i="8"/>
  <c r="N139" i="8" s="1"/>
  <c r="B139" i="8"/>
  <c r="A139" i="8"/>
  <c r="C137" i="8"/>
  <c r="B137" i="8"/>
  <c r="A137" i="8"/>
  <c r="C136" i="8"/>
  <c r="Q136" i="8" s="1"/>
  <c r="B136" i="8"/>
  <c r="A136" i="8"/>
  <c r="C135" i="8"/>
  <c r="P135" i="8" s="1"/>
  <c r="B135" i="8"/>
  <c r="A135" i="8"/>
  <c r="C133" i="8"/>
  <c r="R133" i="8" s="1"/>
  <c r="B133" i="8"/>
  <c r="A133" i="8"/>
  <c r="C132" i="8"/>
  <c r="B132" i="8"/>
  <c r="A132" i="8"/>
  <c r="C131" i="8"/>
  <c r="H131" i="8" s="1"/>
  <c r="B131" i="8"/>
  <c r="A131" i="8"/>
  <c r="C130" i="8"/>
  <c r="H130" i="8" s="1"/>
  <c r="B130" i="8"/>
  <c r="A130" i="8"/>
  <c r="C129" i="8"/>
  <c r="H129" i="8" s="1"/>
  <c r="B129" i="8"/>
  <c r="A129" i="8"/>
  <c r="C128" i="8"/>
  <c r="M128" i="8" s="1"/>
  <c r="B128" i="8"/>
  <c r="A128" i="8"/>
  <c r="C127" i="8"/>
  <c r="M127" i="8" s="1"/>
  <c r="B127" i="8"/>
  <c r="A127" i="8"/>
  <c r="C125" i="8"/>
  <c r="B125" i="8"/>
  <c r="C124" i="8"/>
  <c r="B124" i="8"/>
  <c r="A124" i="8"/>
  <c r="C123" i="8"/>
  <c r="B123" i="8"/>
  <c r="A123" i="8"/>
  <c r="C122" i="8"/>
  <c r="B122" i="8"/>
  <c r="A122" i="8"/>
  <c r="C121" i="8"/>
  <c r="I121" i="8" s="1"/>
  <c r="B121" i="8"/>
  <c r="A121" i="8"/>
  <c r="C120" i="8"/>
  <c r="B120" i="8"/>
  <c r="A120" i="8"/>
  <c r="C119" i="8"/>
  <c r="J119" i="8" s="1"/>
  <c r="B119" i="8"/>
  <c r="A119" i="8"/>
  <c r="C118" i="8"/>
  <c r="R118" i="8" s="1"/>
  <c r="B118" i="8"/>
  <c r="A118" i="8"/>
  <c r="C117" i="8"/>
  <c r="H117" i="8" s="1"/>
  <c r="B117" i="8"/>
  <c r="A117" i="8"/>
  <c r="C116" i="8"/>
  <c r="B116" i="8"/>
  <c r="A116" i="8"/>
  <c r="C115" i="8"/>
  <c r="J115" i="8" s="1"/>
  <c r="B115" i="8"/>
  <c r="A115" i="8"/>
  <c r="C114" i="8"/>
  <c r="B114" i="8"/>
  <c r="A114" i="8"/>
  <c r="C113" i="8"/>
  <c r="B113" i="8"/>
  <c r="A113" i="8"/>
  <c r="C112" i="8"/>
  <c r="B112" i="8"/>
  <c r="A112" i="8"/>
  <c r="C111" i="8"/>
  <c r="O111" i="8" s="1"/>
  <c r="B111" i="8"/>
  <c r="A111" i="8"/>
  <c r="C110" i="8"/>
  <c r="O110" i="8" s="1"/>
  <c r="B110" i="8"/>
  <c r="A110" i="8"/>
  <c r="C109" i="8"/>
  <c r="O109" i="8" s="1"/>
  <c r="B109" i="8"/>
  <c r="A109" i="8"/>
  <c r="C107" i="8"/>
  <c r="S107" i="8" s="1"/>
  <c r="B107" i="8"/>
  <c r="A107" i="8"/>
  <c r="C106" i="8"/>
  <c r="H106" i="8" s="1"/>
  <c r="B106" i="8"/>
  <c r="A106" i="8"/>
  <c r="C105" i="8"/>
  <c r="B105" i="8"/>
  <c r="A105" i="8"/>
  <c r="C104" i="8"/>
  <c r="B104" i="8"/>
  <c r="A104" i="8"/>
  <c r="C103" i="8"/>
  <c r="H103" i="8" s="1"/>
  <c r="B103" i="8"/>
  <c r="A103" i="8"/>
  <c r="C102" i="8"/>
  <c r="B102" i="8"/>
  <c r="A102" i="8"/>
  <c r="C101" i="8"/>
  <c r="H101" i="8" s="1"/>
  <c r="B101" i="8"/>
  <c r="A101" i="8"/>
  <c r="B100" i="8"/>
  <c r="A100" i="8"/>
  <c r="C98" i="8"/>
  <c r="B98" i="8"/>
  <c r="A98" i="8"/>
  <c r="C97" i="8"/>
  <c r="P97" i="8" s="1"/>
  <c r="B97" i="8"/>
  <c r="A97" i="8"/>
  <c r="C96" i="8"/>
  <c r="Y96" i="8" s="1"/>
  <c r="B96" i="8"/>
  <c r="A96" i="8"/>
  <c r="C95" i="8"/>
  <c r="B95" i="8"/>
  <c r="A95" i="8"/>
  <c r="C94" i="8"/>
  <c r="O94" i="8" s="1"/>
  <c r="B94" i="8"/>
  <c r="A94" i="8"/>
  <c r="C93" i="8"/>
  <c r="P93" i="8" s="1"/>
  <c r="B93" i="8"/>
  <c r="A93" i="8"/>
  <c r="C92" i="8"/>
  <c r="B92" i="8"/>
  <c r="A92" i="8"/>
  <c r="C91" i="8"/>
  <c r="H91" i="8" s="1"/>
  <c r="B91" i="8"/>
  <c r="A91" i="8"/>
  <c r="C90" i="8"/>
  <c r="B90" i="8"/>
  <c r="A90" i="8"/>
  <c r="C89" i="8"/>
  <c r="R89" i="8" s="1"/>
  <c r="B89" i="8"/>
  <c r="A89" i="8"/>
  <c r="C88" i="8"/>
  <c r="H88" i="8" s="1"/>
  <c r="B88" i="8"/>
  <c r="A88" i="8"/>
  <c r="C87" i="8"/>
  <c r="H87" i="8" s="1"/>
  <c r="B87" i="8"/>
  <c r="A87" i="8"/>
  <c r="C86" i="8"/>
  <c r="H86" i="8" s="1"/>
  <c r="B86" i="8"/>
  <c r="A86" i="8"/>
  <c r="C85" i="8"/>
  <c r="S85" i="8" s="1"/>
  <c r="B85" i="8"/>
  <c r="A85" i="8"/>
  <c r="C84" i="8"/>
  <c r="H84" i="8" s="1"/>
  <c r="B84" i="8"/>
  <c r="A84" i="8"/>
  <c r="C83" i="8"/>
  <c r="B83" i="8"/>
  <c r="A83" i="8"/>
  <c r="C82" i="8"/>
  <c r="O82" i="8" s="1"/>
  <c r="B82" i="8"/>
  <c r="A82" i="8"/>
  <c r="C81" i="8"/>
  <c r="J81" i="8" s="1"/>
  <c r="B81" i="8"/>
  <c r="A81" i="8"/>
  <c r="C80" i="8"/>
  <c r="J80" i="8" s="1"/>
  <c r="B80" i="8"/>
  <c r="A80" i="8"/>
  <c r="C79" i="8"/>
  <c r="H79" i="8" s="1"/>
  <c r="B79" i="8"/>
  <c r="A79" i="8"/>
  <c r="C77" i="8"/>
  <c r="O77" i="8" s="1"/>
  <c r="B77" i="8"/>
  <c r="A77" i="8"/>
  <c r="C76" i="8"/>
  <c r="B76" i="8"/>
  <c r="A76" i="8"/>
  <c r="C75" i="8"/>
  <c r="B75" i="8"/>
  <c r="A75" i="8"/>
  <c r="C64" i="8"/>
  <c r="S64" i="8" s="1"/>
  <c r="B64" i="8"/>
  <c r="A64" i="8"/>
  <c r="C63" i="8"/>
  <c r="S63" i="8" s="1"/>
  <c r="B63" i="8"/>
  <c r="A63" i="8"/>
  <c r="C62" i="8"/>
  <c r="J62" i="8" s="1"/>
  <c r="B62" i="8"/>
  <c r="A62" i="8"/>
  <c r="C61" i="8"/>
  <c r="S61" i="8" s="1"/>
  <c r="B61" i="8"/>
  <c r="A61" i="8"/>
  <c r="C60" i="8"/>
  <c r="S60" i="8" s="1"/>
  <c r="B60" i="8"/>
  <c r="A60" i="8"/>
  <c r="C59" i="8"/>
  <c r="R59" i="8" s="1"/>
  <c r="B59" i="8"/>
  <c r="A59" i="8"/>
  <c r="C58" i="8"/>
  <c r="R58" i="8" s="1"/>
  <c r="B58" i="8"/>
  <c r="A58" i="8"/>
  <c r="C57" i="8"/>
  <c r="H57" i="8" s="1"/>
  <c r="B57" i="8"/>
  <c r="A57" i="8"/>
  <c r="C55" i="8"/>
  <c r="J55" i="8" s="1"/>
  <c r="B55" i="8"/>
  <c r="A55" i="8"/>
  <c r="C54" i="8"/>
  <c r="B54" i="8"/>
  <c r="A54" i="8"/>
  <c r="C53" i="8"/>
  <c r="O53" i="8" s="1"/>
  <c r="B53" i="8"/>
  <c r="A53" i="8"/>
  <c r="C52" i="8"/>
  <c r="O52" i="8" s="1"/>
  <c r="B52" i="8"/>
  <c r="A52" i="8"/>
  <c r="C51" i="8"/>
  <c r="H51" i="8" s="1"/>
  <c r="B51" i="8"/>
  <c r="A51" i="8"/>
  <c r="C50" i="8"/>
  <c r="O50" i="8" s="1"/>
  <c r="B50" i="8"/>
  <c r="A50" i="8"/>
  <c r="C49" i="8"/>
  <c r="J49" i="8" s="1"/>
  <c r="B49" i="8"/>
  <c r="A49" i="8"/>
  <c r="C48" i="8"/>
  <c r="B48" i="8"/>
  <c r="A48" i="8"/>
  <c r="C47" i="8"/>
  <c r="B47" i="8"/>
  <c r="A47" i="8"/>
  <c r="C46" i="8"/>
  <c r="S46" i="8" s="1"/>
  <c r="B46" i="8"/>
  <c r="A46" i="8"/>
  <c r="C45" i="8"/>
  <c r="J45" i="8" s="1"/>
  <c r="B45" i="8"/>
  <c r="A45" i="8"/>
  <c r="C44" i="8"/>
  <c r="R44" i="8" s="1"/>
  <c r="B44" i="8"/>
  <c r="A44" i="8"/>
  <c r="C43" i="8"/>
  <c r="M43" i="8" s="1"/>
  <c r="B43" i="8"/>
  <c r="A43" i="8"/>
  <c r="C42" i="8"/>
  <c r="H42" i="8" s="1"/>
  <c r="B42" i="8"/>
  <c r="A42" i="8"/>
  <c r="C41" i="8"/>
  <c r="H41" i="8" s="1"/>
  <c r="B41" i="8"/>
  <c r="A41" i="8"/>
  <c r="C40" i="8"/>
  <c r="O40" i="8" s="1"/>
  <c r="B40" i="8"/>
  <c r="A40" i="8"/>
  <c r="C39" i="8"/>
  <c r="J39" i="8" s="1"/>
  <c r="B39" i="8"/>
  <c r="A39" i="8"/>
  <c r="C38" i="8"/>
  <c r="B38" i="8"/>
  <c r="A38" i="8"/>
  <c r="C37" i="8"/>
  <c r="H37" i="8" s="1"/>
  <c r="B37" i="8"/>
  <c r="A37" i="8"/>
  <c r="C36" i="8"/>
  <c r="H36" i="8" s="1"/>
  <c r="B36" i="8"/>
  <c r="A36" i="8"/>
  <c r="C34" i="8"/>
  <c r="B34" i="8"/>
  <c r="A34" i="8"/>
  <c r="C33" i="8"/>
  <c r="H33" i="8" s="1"/>
  <c r="B33" i="8"/>
  <c r="A33" i="8"/>
  <c r="C32" i="8"/>
  <c r="J32" i="8" s="1"/>
  <c r="B32" i="8"/>
  <c r="A32" i="8"/>
  <c r="C31" i="8"/>
  <c r="J31" i="8" s="1"/>
  <c r="B31" i="8"/>
  <c r="A31" i="8"/>
  <c r="C30" i="8"/>
  <c r="J30" i="8" s="1"/>
  <c r="B30" i="8"/>
  <c r="A30" i="8"/>
  <c r="C29" i="8"/>
  <c r="B29" i="8"/>
  <c r="A29" i="8"/>
  <c r="C28" i="8"/>
  <c r="S28" i="8" s="1"/>
  <c r="B28" i="8"/>
  <c r="A28" i="8"/>
  <c r="C27" i="8"/>
  <c r="H27" i="8" s="1"/>
  <c r="B27" i="8"/>
  <c r="A27" i="8"/>
  <c r="C26" i="8"/>
  <c r="B26" i="8"/>
  <c r="A26" i="8"/>
  <c r="C25" i="8"/>
  <c r="H25" i="8" s="1"/>
  <c r="B25" i="8"/>
  <c r="A25" i="8"/>
  <c r="C24" i="8"/>
  <c r="B24" i="8"/>
  <c r="A24" i="8"/>
  <c r="C23" i="8"/>
  <c r="X23" i="8" s="1"/>
  <c r="B23" i="8"/>
  <c r="A23" i="8"/>
  <c r="C22" i="8"/>
  <c r="I22" i="8" s="1"/>
  <c r="B22" i="8"/>
  <c r="A22" i="8"/>
  <c r="C21" i="8"/>
  <c r="Y21" i="8" s="1"/>
  <c r="B21" i="8"/>
  <c r="A21" i="8"/>
  <c r="C20" i="8"/>
  <c r="S20" i="8" s="1"/>
  <c r="B20" i="8"/>
  <c r="A20" i="8"/>
  <c r="C19" i="8"/>
  <c r="S19" i="8" s="1"/>
  <c r="B19" i="8"/>
  <c r="A19" i="8"/>
  <c r="C18" i="8"/>
  <c r="B18" i="8"/>
  <c r="A18" i="8"/>
  <c r="C17" i="8"/>
  <c r="R17" i="8" s="1"/>
  <c r="B17" i="8"/>
  <c r="A17" i="8"/>
  <c r="C16" i="8"/>
  <c r="R16" i="8" s="1"/>
  <c r="B16" i="8"/>
  <c r="A16" i="8"/>
  <c r="C15" i="8"/>
  <c r="N15" i="8" s="1"/>
  <c r="B15" i="8"/>
  <c r="A15" i="8"/>
  <c r="C14" i="8"/>
  <c r="N14" i="8" s="1"/>
  <c r="B14" i="8"/>
  <c r="A14" i="8"/>
  <c r="C13" i="8"/>
  <c r="B13" i="8"/>
  <c r="A13" i="8"/>
  <c r="C12" i="8"/>
  <c r="H12" i="8" s="1"/>
  <c r="B12" i="8"/>
  <c r="A12" i="8"/>
  <c r="C11" i="8"/>
  <c r="B11" i="8"/>
  <c r="A11" i="8"/>
  <c r="C10" i="8"/>
  <c r="O10" i="8" s="1"/>
  <c r="B10" i="8"/>
  <c r="A10" i="8"/>
  <c r="C9" i="8"/>
  <c r="T9" i="8" s="1"/>
  <c r="B9" i="8"/>
  <c r="A9" i="8"/>
  <c r="C8" i="8"/>
  <c r="X8" i="8" s="1"/>
  <c r="B8" i="8"/>
  <c r="A8" i="8"/>
  <c r="C7" i="8"/>
  <c r="B7" i="8"/>
  <c r="A7" i="8"/>
  <c r="C6" i="8"/>
  <c r="T6" i="8" s="1"/>
  <c r="B6" i="8"/>
  <c r="A6" i="8"/>
  <c r="C5" i="8"/>
  <c r="O5" i="8" s="1"/>
  <c r="B5" i="8"/>
  <c r="A5" i="8"/>
  <c r="B4" i="8"/>
  <c r="A4" i="8"/>
  <c r="C133" i="7"/>
  <c r="B133" i="7"/>
  <c r="A133" i="7"/>
  <c r="C132" i="7"/>
  <c r="M132" i="7" s="1"/>
  <c r="B132" i="7"/>
  <c r="A132" i="7"/>
  <c r="C131" i="7"/>
  <c r="B131" i="7"/>
  <c r="A131" i="7"/>
  <c r="C130" i="7"/>
  <c r="B130" i="7"/>
  <c r="A130" i="7"/>
  <c r="C129" i="7"/>
  <c r="S129" i="7" s="1"/>
  <c r="B129" i="7"/>
  <c r="A129" i="7"/>
  <c r="C127" i="7"/>
  <c r="P127" i="7" s="1"/>
  <c r="B127" i="7"/>
  <c r="A127" i="7"/>
  <c r="C126" i="7"/>
  <c r="P126" i="7" s="1"/>
  <c r="B126" i="7"/>
  <c r="A126" i="7"/>
  <c r="C125" i="7"/>
  <c r="P125" i="7" s="1"/>
  <c r="B125" i="7"/>
  <c r="A125" i="7"/>
  <c r="C124" i="7"/>
  <c r="B124" i="7"/>
  <c r="A124" i="7"/>
  <c r="C123" i="7"/>
  <c r="I123" i="7" s="1"/>
  <c r="B123" i="7"/>
  <c r="A123" i="7"/>
  <c r="C122" i="7"/>
  <c r="B122" i="7"/>
  <c r="A122" i="7"/>
  <c r="C121" i="7"/>
  <c r="B121" i="7"/>
  <c r="A121" i="7"/>
  <c r="C120" i="7"/>
  <c r="B120" i="7"/>
  <c r="A120" i="7"/>
  <c r="C119" i="7"/>
  <c r="B119" i="7"/>
  <c r="A119" i="7"/>
  <c r="C116" i="7"/>
  <c r="B116" i="7"/>
  <c r="A116" i="7"/>
  <c r="C115" i="7"/>
  <c r="O115" i="7" s="1"/>
  <c r="B115" i="7"/>
  <c r="A115" i="7"/>
  <c r="C114" i="7"/>
  <c r="I114" i="7" s="1"/>
  <c r="B114" i="7"/>
  <c r="A114" i="7"/>
  <c r="C113" i="7"/>
  <c r="P113" i="7" s="1"/>
  <c r="B113" i="7"/>
  <c r="A113" i="7"/>
  <c r="C110" i="7"/>
  <c r="W110" i="7" s="1"/>
  <c r="B110" i="7"/>
  <c r="A110" i="7"/>
  <c r="C109" i="7"/>
  <c r="W109" i="7" s="1"/>
  <c r="B109" i="7"/>
  <c r="A109" i="7"/>
  <c r="C108" i="7"/>
  <c r="B108" i="7"/>
  <c r="A108" i="7"/>
  <c r="C102" i="7"/>
  <c r="B102" i="7"/>
  <c r="A102" i="7"/>
  <c r="C101" i="7"/>
  <c r="B101" i="7"/>
  <c r="A101" i="7"/>
  <c r="C100" i="7"/>
  <c r="B100" i="7"/>
  <c r="A100" i="7"/>
  <c r="B97" i="7"/>
  <c r="A97" i="7"/>
  <c r="C96" i="7"/>
  <c r="B96" i="7"/>
  <c r="A96" i="7"/>
  <c r="C95" i="7"/>
  <c r="W95" i="7" s="1"/>
  <c r="B95" i="7"/>
  <c r="A95" i="7"/>
  <c r="C94" i="7"/>
  <c r="B94" i="7"/>
  <c r="A94" i="7"/>
  <c r="C93" i="7"/>
  <c r="I93" i="7" s="1"/>
  <c r="B93" i="7"/>
  <c r="A93" i="7"/>
  <c r="C92" i="7"/>
  <c r="S92" i="7" s="1"/>
  <c r="B92" i="7"/>
  <c r="A92" i="7"/>
  <c r="C91" i="7"/>
  <c r="L91" i="7" s="1"/>
  <c r="B91" i="7"/>
  <c r="A91" i="7"/>
  <c r="C90" i="7"/>
  <c r="P90" i="7" s="1"/>
  <c r="B90" i="7"/>
  <c r="A90" i="7"/>
  <c r="C89" i="7"/>
  <c r="M89" i="7" s="1"/>
  <c r="B89" i="7"/>
  <c r="A89" i="7"/>
  <c r="C88" i="7"/>
  <c r="W88" i="7" s="1"/>
  <c r="B88" i="7"/>
  <c r="A88" i="7"/>
  <c r="C87" i="7"/>
  <c r="W87" i="7" s="1"/>
  <c r="B87" i="7"/>
  <c r="A87" i="7"/>
  <c r="C86" i="7"/>
  <c r="Q86" i="7" s="1"/>
  <c r="B86" i="7"/>
  <c r="A86" i="7"/>
  <c r="C85" i="7"/>
  <c r="M85" i="7" s="1"/>
  <c r="B85" i="7"/>
  <c r="A85" i="7"/>
  <c r="C84" i="7"/>
  <c r="I84" i="7" s="1"/>
  <c r="B84" i="7"/>
  <c r="A84" i="7"/>
  <c r="C83" i="7"/>
  <c r="B83" i="7"/>
  <c r="A83" i="7"/>
  <c r="C81" i="7"/>
  <c r="I81" i="7" s="1"/>
  <c r="B81" i="7"/>
  <c r="A81" i="7"/>
  <c r="C80" i="7"/>
  <c r="B80" i="7"/>
  <c r="A80" i="7"/>
  <c r="C78" i="7"/>
  <c r="O78" i="7" s="1"/>
  <c r="B78" i="7"/>
  <c r="A78" i="7"/>
  <c r="C77" i="7"/>
  <c r="N77" i="7" s="1"/>
  <c r="B77" i="7"/>
  <c r="A77" i="7"/>
  <c r="C74" i="7"/>
  <c r="K74" i="7" s="1"/>
  <c r="B74" i="7"/>
  <c r="A74" i="7"/>
  <c r="C72" i="7"/>
  <c r="B72" i="7"/>
  <c r="A72" i="7"/>
  <c r="C71" i="7"/>
  <c r="B71" i="7"/>
  <c r="A71" i="7"/>
  <c r="C70" i="7"/>
  <c r="B70" i="7"/>
  <c r="A70" i="7"/>
  <c r="C69" i="7"/>
  <c r="B69" i="7"/>
  <c r="A69" i="7"/>
  <c r="C68" i="7"/>
  <c r="B68" i="7"/>
  <c r="A68" i="7"/>
  <c r="C67" i="7"/>
  <c r="B67" i="7"/>
  <c r="A67" i="7"/>
  <c r="C66" i="7"/>
  <c r="I66" i="7" s="1"/>
  <c r="B66" i="7"/>
  <c r="A66" i="7"/>
  <c r="C65" i="7"/>
  <c r="B65" i="7"/>
  <c r="A65" i="7"/>
  <c r="C64" i="7"/>
  <c r="I64" i="7" s="1"/>
  <c r="B64" i="7"/>
  <c r="A64" i="7"/>
  <c r="C63" i="7"/>
  <c r="B63" i="7"/>
  <c r="A63" i="7"/>
  <c r="C62" i="7"/>
  <c r="B62" i="7"/>
  <c r="A62" i="7"/>
  <c r="C61" i="7"/>
  <c r="B61" i="7"/>
  <c r="A61" i="7"/>
  <c r="C59" i="7"/>
  <c r="B59" i="7"/>
  <c r="A59" i="7"/>
  <c r="C58" i="7"/>
  <c r="B58" i="7"/>
  <c r="A58" i="7"/>
  <c r="C57" i="7"/>
  <c r="B57" i="7"/>
  <c r="A57" i="7"/>
  <c r="C55" i="7"/>
  <c r="B55" i="7"/>
  <c r="A55" i="7"/>
  <c r="C54" i="7"/>
  <c r="B54" i="7"/>
  <c r="A54" i="7"/>
  <c r="C53" i="7"/>
  <c r="M53" i="7" s="1"/>
  <c r="B53" i="7"/>
  <c r="A53" i="7"/>
  <c r="C52" i="7"/>
  <c r="N52" i="7" s="1"/>
  <c r="B52" i="7"/>
  <c r="A52" i="7"/>
  <c r="C51" i="7"/>
  <c r="S51" i="7" s="1"/>
  <c r="B51" i="7"/>
  <c r="A51" i="7"/>
  <c r="C50" i="7"/>
  <c r="M50" i="7" s="1"/>
  <c r="B50" i="7"/>
  <c r="A50" i="7"/>
  <c r="C49" i="7"/>
  <c r="P49" i="7" s="1"/>
  <c r="B49" i="7"/>
  <c r="A49" i="7"/>
  <c r="C48" i="7"/>
  <c r="B48" i="7"/>
  <c r="A48" i="7"/>
  <c r="C47" i="7"/>
  <c r="I47" i="7" s="1"/>
  <c r="B47" i="7"/>
  <c r="A47" i="7"/>
  <c r="C45" i="7"/>
  <c r="B45" i="7"/>
  <c r="A45" i="7"/>
  <c r="C37" i="7"/>
  <c r="B37" i="7"/>
  <c r="A37" i="7"/>
  <c r="C36" i="7"/>
  <c r="I36" i="7" s="1"/>
  <c r="B36" i="7"/>
  <c r="A36" i="7"/>
  <c r="C35" i="7"/>
  <c r="P35" i="7" s="1"/>
  <c r="B35" i="7"/>
  <c r="A35" i="7"/>
  <c r="C34" i="7"/>
  <c r="P34" i="7" s="1"/>
  <c r="B34" i="7"/>
  <c r="A34" i="7"/>
  <c r="C32" i="7"/>
  <c r="B32" i="7"/>
  <c r="A32" i="7"/>
  <c r="C31" i="7"/>
  <c r="M31" i="7" s="1"/>
  <c r="B31" i="7"/>
  <c r="A31" i="7"/>
  <c r="C30" i="7"/>
  <c r="B30" i="7"/>
  <c r="A30" i="7"/>
  <c r="B29" i="7"/>
  <c r="A29" i="7"/>
  <c r="C28" i="7"/>
  <c r="I28" i="7" s="1"/>
  <c r="B28" i="7"/>
  <c r="A28" i="7"/>
  <c r="C27" i="7"/>
  <c r="B27" i="7"/>
  <c r="A27" i="7"/>
  <c r="C26" i="7"/>
  <c r="I26" i="7" s="1"/>
  <c r="B26" i="7"/>
  <c r="A26" i="7"/>
  <c r="C25" i="7"/>
  <c r="B25" i="7"/>
  <c r="A25" i="7"/>
  <c r="C23" i="7"/>
  <c r="I23" i="7" s="1"/>
  <c r="B23" i="7"/>
  <c r="A23" i="7"/>
  <c r="C22" i="7"/>
  <c r="I22" i="7" s="1"/>
  <c r="B22" i="7"/>
  <c r="A22" i="7"/>
  <c r="C21" i="7"/>
  <c r="I21" i="7" s="1"/>
  <c r="B21" i="7"/>
  <c r="A21" i="7"/>
  <c r="C20" i="7"/>
  <c r="B20" i="7"/>
  <c r="A20" i="7"/>
  <c r="C19" i="7"/>
  <c r="B19" i="7"/>
  <c r="A19" i="7"/>
  <c r="C18" i="7"/>
  <c r="B18" i="7"/>
  <c r="A18" i="7"/>
  <c r="C17" i="7"/>
  <c r="L17" i="7" s="1"/>
  <c r="B17" i="7"/>
  <c r="A17" i="7"/>
  <c r="C16" i="7"/>
  <c r="Q16" i="7" s="1"/>
  <c r="B16" i="7"/>
  <c r="A16" i="7"/>
  <c r="C15" i="7"/>
  <c r="B15" i="7"/>
  <c r="A15" i="7"/>
  <c r="C14" i="7"/>
  <c r="L14" i="7" s="1"/>
  <c r="B14" i="7"/>
  <c r="A14" i="7"/>
  <c r="C13" i="7"/>
  <c r="L13" i="7" s="1"/>
  <c r="B13" i="7"/>
  <c r="A13" i="7"/>
  <c r="C12" i="7"/>
  <c r="B12" i="7"/>
  <c r="A12" i="7"/>
  <c r="C11" i="7"/>
  <c r="B11" i="7"/>
  <c r="A11" i="7"/>
  <c r="C10" i="7"/>
  <c r="M10" i="7" s="1"/>
  <c r="B10" i="7"/>
  <c r="A10" i="7"/>
  <c r="C9" i="7"/>
  <c r="S9" i="7" s="1"/>
  <c r="B9" i="7"/>
  <c r="A9" i="7"/>
  <c r="B8" i="7"/>
  <c r="A8" i="7"/>
  <c r="C7" i="7"/>
  <c r="B7" i="7"/>
  <c r="A7" i="7"/>
  <c r="C6" i="7"/>
  <c r="B6" i="7"/>
  <c r="A6" i="7"/>
  <c r="C5" i="7"/>
  <c r="M5" i="7" s="1"/>
  <c r="B5" i="7"/>
  <c r="B4" i="7"/>
  <c r="A4" i="7"/>
  <c r="A5" i="7"/>
  <c r="T1" i="8" l="1"/>
  <c r="T2" i="8" s="1"/>
  <c r="J144" i="8"/>
  <c r="J83" i="8"/>
  <c r="R83" i="8"/>
  <c r="O83" i="8"/>
  <c r="O120" i="8"/>
  <c r="M181" i="8"/>
  <c r="N181" i="8"/>
  <c r="O181" i="8"/>
  <c r="L181" i="8"/>
  <c r="W181" i="8"/>
  <c r="P181" i="8"/>
  <c r="J181" i="8"/>
  <c r="O145" i="8"/>
  <c r="Q224" i="8"/>
  <c r="O224" i="8"/>
  <c r="N224" i="8"/>
  <c r="Q233" i="8"/>
  <c r="X7" i="8"/>
  <c r="Q7" i="8"/>
  <c r="P48" i="8"/>
  <c r="J48" i="8"/>
  <c r="Q48" i="8"/>
  <c r="O48" i="8"/>
  <c r="R48" i="8"/>
  <c r="L48" i="8"/>
  <c r="X48" i="8"/>
  <c r="N48" i="8"/>
  <c r="R75" i="8"/>
  <c r="X75" i="8"/>
  <c r="J104" i="8"/>
  <c r="R104" i="8"/>
  <c r="J140" i="8"/>
  <c r="R140" i="8"/>
  <c r="O211" i="8"/>
  <c r="G211" i="8"/>
  <c r="J219" i="8"/>
  <c r="N219" i="8"/>
  <c r="M236" i="8"/>
  <c r="J236" i="8"/>
  <c r="Q236" i="8"/>
  <c r="R236" i="8"/>
  <c r="U6" i="8"/>
  <c r="Q6" i="8"/>
  <c r="R6" i="8"/>
  <c r="O6" i="8"/>
  <c r="V47" i="8"/>
  <c r="N112" i="8"/>
  <c r="R112" i="8"/>
  <c r="O142" i="8"/>
  <c r="R142" i="8"/>
  <c r="R158" i="8"/>
  <c r="W158" i="8"/>
  <c r="O213" i="8"/>
  <c r="Q213" i="8"/>
  <c r="O18" i="8"/>
  <c r="J26" i="8"/>
  <c r="R26" i="8"/>
  <c r="P95" i="8"/>
  <c r="O95" i="8"/>
  <c r="J95" i="8"/>
  <c r="U116" i="8"/>
  <c r="O116" i="8"/>
  <c r="O124" i="8"/>
  <c r="O143" i="8"/>
  <c r="O203" i="8"/>
  <c r="R239" i="8"/>
  <c r="J239" i="8"/>
  <c r="O9" i="8"/>
  <c r="N9" i="8"/>
  <c r="J123" i="8"/>
  <c r="Q123" i="8"/>
  <c r="O13" i="8"/>
  <c r="N13" i="8"/>
  <c r="O29" i="8"/>
  <c r="O38" i="8"/>
  <c r="J54" i="8"/>
  <c r="P54" i="8"/>
  <c r="O54" i="8"/>
  <c r="O90" i="8"/>
  <c r="J98" i="8"/>
  <c r="G98" i="8"/>
  <c r="X98" i="8"/>
  <c r="O102" i="8"/>
  <c r="R102" i="8"/>
  <c r="J102" i="8"/>
  <c r="P102" i="8"/>
  <c r="R146" i="8"/>
  <c r="O146" i="8"/>
  <c r="G209" i="8"/>
  <c r="O209" i="8"/>
  <c r="X225" i="8"/>
  <c r="J225" i="8"/>
  <c r="O225" i="8"/>
  <c r="L225" i="8"/>
  <c r="P24" i="8"/>
  <c r="N24" i="8"/>
  <c r="R76" i="8"/>
  <c r="M76" i="8"/>
  <c r="J76" i="8"/>
  <c r="Q76" i="8"/>
  <c r="Q105" i="8"/>
  <c r="J105" i="8"/>
  <c r="K114" i="8"/>
  <c r="K1" i="8" s="1"/>
  <c r="O122" i="8"/>
  <c r="Q165" i="8"/>
  <c r="X165" i="8"/>
  <c r="P165" i="8"/>
  <c r="O165" i="8"/>
  <c r="J165" i="8"/>
  <c r="J191" i="8"/>
  <c r="V191" i="8"/>
  <c r="R132" i="8"/>
  <c r="R11" i="8"/>
  <c r="J11" i="8"/>
  <c r="Q11" i="8"/>
  <c r="W125" i="8"/>
  <c r="N125" i="8"/>
  <c r="Y160" i="8"/>
  <c r="Y1" i="8" s="1"/>
  <c r="Y2" i="8" s="1"/>
  <c r="N160" i="8"/>
  <c r="O168" i="8"/>
  <c r="X168" i="8"/>
  <c r="J174" i="8"/>
  <c r="P174" i="8"/>
  <c r="O174" i="8"/>
  <c r="N186" i="8"/>
  <c r="O186" i="8"/>
  <c r="U186" i="8"/>
  <c r="W186" i="8"/>
  <c r="O196" i="8"/>
  <c r="R204" i="8"/>
  <c r="P204" i="8"/>
  <c r="J215" i="8"/>
  <c r="P215" i="8"/>
  <c r="P61" i="7"/>
  <c r="J61" i="7"/>
  <c r="I61" i="7"/>
  <c r="M61" i="7"/>
  <c r="I133" i="7"/>
  <c r="P133" i="7"/>
  <c r="S133" i="7"/>
  <c r="M54" i="7"/>
  <c r="N54" i="7"/>
  <c r="I54" i="7"/>
  <c r="G119" i="7"/>
  <c r="L119" i="7"/>
  <c r="M119" i="7"/>
  <c r="L12" i="7"/>
  <c r="M12" i="7"/>
  <c r="S12" i="7"/>
  <c r="M67" i="7"/>
  <c r="S67" i="7"/>
  <c r="N122" i="7"/>
  <c r="I122" i="7"/>
  <c r="M15" i="7"/>
  <c r="S15" i="7"/>
  <c r="P62" i="7"/>
  <c r="J62" i="7"/>
  <c r="I62" i="7"/>
  <c r="M62" i="7"/>
  <c r="I70" i="7"/>
  <c r="S70" i="7"/>
  <c r="S83" i="7"/>
  <c r="P83" i="7"/>
  <c r="M83" i="7"/>
  <c r="N101" i="7"/>
  <c r="I101" i="7"/>
  <c r="M101" i="7"/>
  <c r="M69" i="7"/>
  <c r="S69" i="7"/>
  <c r="M100" i="7"/>
  <c r="R1" i="7"/>
  <c r="N100" i="7"/>
  <c r="I100" i="7"/>
  <c r="S6" i="7"/>
  <c r="O6" i="7"/>
  <c r="M6" i="7"/>
  <c r="P6" i="7"/>
  <c r="N32" i="7"/>
  <c r="M32" i="7"/>
  <c r="I32" i="7"/>
  <c r="W7" i="7"/>
  <c r="O7" i="7"/>
  <c r="L18" i="7"/>
  <c r="N18" i="7"/>
  <c r="V27" i="7"/>
  <c r="N27" i="7"/>
  <c r="P30" i="7"/>
  <c r="J30" i="7"/>
  <c r="L30" i="7"/>
  <c r="W30" i="7"/>
  <c r="O30" i="7"/>
  <c r="N30" i="7"/>
  <c r="M30" i="7"/>
  <c r="I30" i="7"/>
  <c r="G55" i="7"/>
  <c r="W55" i="7"/>
  <c r="I55" i="7"/>
  <c r="S65" i="7"/>
  <c r="M65" i="7"/>
  <c r="T65" i="7"/>
  <c r="T1" i="7" s="1"/>
  <c r="W94" i="7"/>
  <c r="O94" i="7"/>
  <c r="M94" i="7"/>
  <c r="N94" i="7"/>
  <c r="I94" i="7"/>
  <c r="I108" i="7"/>
  <c r="U108" i="7"/>
  <c r="U1" i="7" s="1"/>
  <c r="U2" i="7" s="1"/>
  <c r="G120" i="7"/>
  <c r="M120" i="7"/>
  <c r="L120" i="7"/>
  <c r="I45" i="7"/>
  <c r="O45" i="7"/>
  <c r="K45" i="7"/>
  <c r="P45" i="7"/>
  <c r="M96" i="7"/>
  <c r="W96" i="7"/>
  <c r="K131" i="7"/>
  <c r="I131" i="7"/>
  <c r="P131" i="7"/>
  <c r="O131" i="7"/>
  <c r="O59" i="7"/>
  <c r="I59" i="7"/>
  <c r="H68" i="7"/>
  <c r="H1" i="7" s="1"/>
  <c r="I80" i="7"/>
  <c r="P80" i="7"/>
  <c r="W124" i="7"/>
  <c r="M124" i="7"/>
  <c r="J124" i="7"/>
  <c r="I124" i="7"/>
  <c r="V72" i="7"/>
  <c r="L72" i="7"/>
  <c r="S20" i="7"/>
  <c r="M20" i="7"/>
  <c r="S25" i="7"/>
  <c r="M25" i="7"/>
  <c r="S37" i="7"/>
  <c r="J37" i="7"/>
  <c r="M37" i="7"/>
  <c r="I37" i="7"/>
  <c r="J63" i="7"/>
  <c r="P63" i="7"/>
  <c r="I63" i="7"/>
  <c r="M63" i="7"/>
  <c r="M71" i="7"/>
  <c r="S71" i="7"/>
  <c r="L102" i="7"/>
  <c r="N102" i="7"/>
  <c r="K102" i="7"/>
  <c r="I102" i="7"/>
  <c r="V102" i="7"/>
  <c r="M102" i="7"/>
  <c r="J102" i="7"/>
  <c r="P116" i="7"/>
  <c r="N116" i="7"/>
  <c r="P58" i="7"/>
  <c r="I58" i="7"/>
  <c r="P11" i="7"/>
  <c r="O11" i="7"/>
  <c r="I11" i="7"/>
  <c r="P19" i="7"/>
  <c r="I19" i="7"/>
  <c r="I48" i="7"/>
  <c r="M48" i="7"/>
  <c r="P48" i="7"/>
  <c r="N57" i="7"/>
  <c r="P57" i="7"/>
  <c r="I57" i="7"/>
  <c r="M121" i="7"/>
  <c r="O121" i="7"/>
  <c r="M130" i="7"/>
  <c r="S130" i="7"/>
  <c r="I1" i="8"/>
  <c r="I2" i="8" s="1"/>
  <c r="H1" i="8"/>
  <c r="H2" i="8" s="1"/>
  <c r="S1" i="8"/>
  <c r="S2" i="8" s="1"/>
  <c r="Q1" i="7"/>
  <c r="Q2" i="7" s="1"/>
  <c r="W1" i="8" l="1"/>
  <c r="W2" i="8" s="1"/>
  <c r="S20" i="10" s="1"/>
  <c r="L1" i="8"/>
  <c r="L2" i="8" s="1"/>
  <c r="H20" i="10" s="1"/>
  <c r="V1" i="8"/>
  <c r="V2" i="8" s="1"/>
  <c r="R20" i="10" s="1"/>
  <c r="U1" i="8"/>
  <c r="U2" i="8" s="1"/>
  <c r="Q20" i="10" s="1"/>
  <c r="K2" i="8"/>
  <c r="G20" i="10" s="1"/>
  <c r="G19" i="10"/>
  <c r="H2" i="7"/>
  <c r="D15" i="10" s="1"/>
  <c r="D14" i="10"/>
  <c r="R2" i="7"/>
  <c r="N15" i="10" s="1"/>
  <c r="N14" i="10"/>
  <c r="T2" i="7"/>
  <c r="P15" i="10" s="1"/>
  <c r="P14" i="10"/>
  <c r="M1" i="8"/>
  <c r="K1" i="7"/>
  <c r="V1" i="7"/>
  <c r="G1" i="7"/>
  <c r="G1" i="8"/>
  <c r="P1" i="8"/>
  <c r="M15" i="10"/>
  <c r="M14" i="10"/>
  <c r="I1" i="7"/>
  <c r="N1" i="7"/>
  <c r="N1" i="8"/>
  <c r="J1" i="8"/>
  <c r="U20" i="10"/>
  <c r="U19" i="10"/>
  <c r="E20" i="10"/>
  <c r="E19" i="10"/>
  <c r="Q15" i="10"/>
  <c r="Q14" i="10"/>
  <c r="O20" i="10"/>
  <c r="O19" i="10"/>
  <c r="D20" i="10"/>
  <c r="D19" i="10"/>
  <c r="Q1" i="8"/>
  <c r="Q2" i="8" s="1"/>
  <c r="R1" i="8"/>
  <c r="R2" i="8" s="1"/>
  <c r="O1" i="7"/>
  <c r="O2" i="7" s="1"/>
  <c r="L1" i="7"/>
  <c r="L2" i="7" s="1"/>
  <c r="S1" i="7"/>
  <c r="S2" i="7" s="1"/>
  <c r="P1" i="7"/>
  <c r="P2" i="7" s="1"/>
  <c r="J1" i="7"/>
  <c r="J2" i="7" s="1"/>
  <c r="S19" i="10" l="1"/>
  <c r="R19" i="10"/>
  <c r="H19" i="10"/>
  <c r="Q19" i="10"/>
  <c r="P2" i="8"/>
  <c r="L20" i="10" s="1"/>
  <c r="N2" i="8"/>
  <c r="J20" i="10" s="1"/>
  <c r="M2" i="8"/>
  <c r="I20" i="10" s="1"/>
  <c r="J2" i="8"/>
  <c r="F20" i="10" s="1"/>
  <c r="R14" i="10"/>
  <c r="V2" i="7"/>
  <c r="R15" i="10" s="1"/>
  <c r="N2" i="7"/>
  <c r="J15" i="10" s="1"/>
  <c r="K2" i="7"/>
  <c r="G15" i="10" s="1"/>
  <c r="G2" i="8"/>
  <c r="C20" i="10" s="1"/>
  <c r="G2" i="7"/>
  <c r="C15" i="10" s="1"/>
  <c r="E14" i="10"/>
  <c r="I2" i="7"/>
  <c r="E15" i="10" s="1"/>
  <c r="C14" i="10"/>
  <c r="I19" i="10"/>
  <c r="G14" i="10"/>
  <c r="C19" i="10"/>
  <c r="J14" i="10"/>
  <c r="L19" i="10"/>
  <c r="J19" i="10"/>
  <c r="F19" i="10"/>
  <c r="F15" i="10"/>
  <c r="F14" i="10"/>
  <c r="H15" i="10"/>
  <c r="H14" i="10"/>
  <c r="K15" i="10"/>
  <c r="K14" i="10"/>
  <c r="N20" i="10"/>
  <c r="N19" i="10"/>
  <c r="P19" i="10"/>
  <c r="L15" i="10"/>
  <c r="L14" i="10"/>
  <c r="M20" i="10"/>
  <c r="M19" i="10"/>
  <c r="O15" i="10"/>
  <c r="O14" i="10"/>
  <c r="P20" i="10" l="1"/>
  <c r="C115" i="6"/>
  <c r="B115" i="6"/>
  <c r="A115" i="6"/>
  <c r="C114" i="6"/>
  <c r="B114" i="6"/>
  <c r="A114" i="6"/>
  <c r="C113" i="6"/>
  <c r="B113" i="6"/>
  <c r="A113" i="6"/>
  <c r="C111" i="6"/>
  <c r="P111" i="6" s="1"/>
  <c r="B111" i="6"/>
  <c r="A111" i="6"/>
  <c r="C110" i="6"/>
  <c r="P110" i="6" s="1"/>
  <c r="B110" i="6"/>
  <c r="A110" i="6"/>
  <c r="C109" i="6"/>
  <c r="P109" i="6" s="1"/>
  <c r="B109" i="6"/>
  <c r="A109" i="6"/>
  <c r="C108" i="6"/>
  <c r="B108" i="6"/>
  <c r="A108" i="6"/>
  <c r="C107" i="6"/>
  <c r="I107" i="6" s="1"/>
  <c r="B107" i="6"/>
  <c r="A107" i="6"/>
  <c r="C106" i="6"/>
  <c r="B106" i="6"/>
  <c r="A106" i="6"/>
  <c r="C105" i="6"/>
  <c r="B105" i="6"/>
  <c r="A105" i="6"/>
  <c r="C104" i="6"/>
  <c r="B104" i="6"/>
  <c r="A104" i="6"/>
  <c r="C101" i="6"/>
  <c r="B101" i="6"/>
  <c r="A101" i="6"/>
  <c r="C100" i="6"/>
  <c r="B100" i="6"/>
  <c r="A100" i="6"/>
  <c r="C99" i="6"/>
  <c r="I99" i="6" s="1"/>
  <c r="B99" i="6"/>
  <c r="A99" i="6"/>
  <c r="C96" i="6"/>
  <c r="W96" i="6" s="1"/>
  <c r="B96" i="6"/>
  <c r="A96" i="6"/>
  <c r="C95" i="6"/>
  <c r="W95" i="6" s="1"/>
  <c r="B95" i="6"/>
  <c r="A95" i="6"/>
  <c r="C94" i="6"/>
  <c r="B94" i="6"/>
  <c r="A94" i="6"/>
  <c r="C90" i="6"/>
  <c r="C89" i="6"/>
  <c r="B89" i="6"/>
  <c r="A89" i="6"/>
  <c r="C88" i="6"/>
  <c r="B88" i="6"/>
  <c r="A88" i="6"/>
  <c r="A85" i="6"/>
  <c r="C84" i="6"/>
  <c r="B84" i="6"/>
  <c r="A84" i="6"/>
  <c r="C83" i="6"/>
  <c r="W83" i="6" s="1"/>
  <c r="B83" i="6"/>
  <c r="A83" i="6"/>
  <c r="C82" i="6"/>
  <c r="B82" i="6"/>
  <c r="A82" i="6"/>
  <c r="C81" i="6"/>
  <c r="I81" i="6" s="1"/>
  <c r="B81" i="6"/>
  <c r="A81" i="6"/>
  <c r="C80" i="6"/>
  <c r="B80" i="6"/>
  <c r="A80" i="6"/>
  <c r="C79" i="6"/>
  <c r="L79" i="6" s="1"/>
  <c r="B79" i="6"/>
  <c r="A79" i="6"/>
  <c r="C78" i="6"/>
  <c r="P78" i="6" s="1"/>
  <c r="B78" i="6"/>
  <c r="A78" i="6"/>
  <c r="C77" i="6"/>
  <c r="M77" i="6" s="1"/>
  <c r="B77" i="6"/>
  <c r="A77" i="6"/>
  <c r="C76" i="6"/>
  <c r="W76" i="6" s="1"/>
  <c r="B76" i="6"/>
  <c r="A76" i="6"/>
  <c r="C75" i="6"/>
  <c r="W75" i="6" s="1"/>
  <c r="B75" i="6"/>
  <c r="A75" i="6"/>
  <c r="C74" i="6"/>
  <c r="B74" i="6"/>
  <c r="A74" i="6"/>
  <c r="C73" i="6"/>
  <c r="I73" i="6" s="1"/>
  <c r="B73" i="6"/>
  <c r="A73" i="6"/>
  <c r="C72" i="6"/>
  <c r="B72" i="6"/>
  <c r="A72" i="6"/>
  <c r="C70" i="6"/>
  <c r="B70" i="6"/>
  <c r="A70" i="6"/>
  <c r="C69" i="6"/>
  <c r="B69" i="6"/>
  <c r="A69" i="6"/>
  <c r="C67" i="6"/>
  <c r="N67" i="6" s="1"/>
  <c r="B67" i="6"/>
  <c r="A67" i="6"/>
  <c r="C64" i="6"/>
  <c r="I64" i="6" s="1"/>
  <c r="B64" i="6"/>
  <c r="A64" i="6"/>
  <c r="C62" i="6"/>
  <c r="I62" i="6" s="1"/>
  <c r="B62" i="6"/>
  <c r="A62" i="6"/>
  <c r="C61" i="6"/>
  <c r="B61" i="6"/>
  <c r="A61" i="6"/>
  <c r="C60" i="6"/>
  <c r="B60" i="6"/>
  <c r="A60" i="6"/>
  <c r="C59" i="6"/>
  <c r="B59" i="6"/>
  <c r="A59" i="6"/>
  <c r="C58" i="6"/>
  <c r="I58" i="6" s="1"/>
  <c r="B58" i="6"/>
  <c r="A58" i="6"/>
  <c r="C57" i="6"/>
  <c r="B57" i="6"/>
  <c r="A57" i="6"/>
  <c r="C56" i="6"/>
  <c r="B56" i="6"/>
  <c r="A56" i="6"/>
  <c r="C55" i="6"/>
  <c r="B55" i="6"/>
  <c r="A55" i="6"/>
  <c r="C53" i="6"/>
  <c r="B53" i="6"/>
  <c r="A53" i="6"/>
  <c r="C52" i="6"/>
  <c r="B52" i="6"/>
  <c r="A52" i="6"/>
  <c r="C51" i="6"/>
  <c r="B51" i="6"/>
  <c r="A51" i="6"/>
  <c r="C49" i="6"/>
  <c r="B49" i="6"/>
  <c r="A49" i="6"/>
  <c r="C48" i="6"/>
  <c r="B48" i="6"/>
  <c r="A48" i="6"/>
  <c r="C47" i="6"/>
  <c r="M47" i="6" s="1"/>
  <c r="B47" i="6"/>
  <c r="A47" i="6"/>
  <c r="C46" i="6"/>
  <c r="M46" i="6" s="1"/>
  <c r="B46" i="6"/>
  <c r="A46" i="6"/>
  <c r="C45" i="6"/>
  <c r="P45" i="6" s="1"/>
  <c r="B45" i="6"/>
  <c r="A45" i="6"/>
  <c r="C44" i="6"/>
  <c r="B44" i="6"/>
  <c r="A44" i="6"/>
  <c r="C43" i="6"/>
  <c r="I43" i="6" s="1"/>
  <c r="B43" i="6"/>
  <c r="A43" i="6"/>
  <c r="C41" i="6"/>
  <c r="B41" i="6"/>
  <c r="A41" i="6"/>
  <c r="C33" i="6"/>
  <c r="B33" i="6"/>
  <c r="A33" i="6"/>
  <c r="C32" i="6"/>
  <c r="I32" i="6" s="1"/>
  <c r="B32" i="6"/>
  <c r="A32" i="6"/>
  <c r="C31" i="6"/>
  <c r="P31" i="6" s="1"/>
  <c r="B31" i="6"/>
  <c r="A31" i="6"/>
  <c r="C30" i="6"/>
  <c r="P30" i="6" s="1"/>
  <c r="B30" i="6"/>
  <c r="A30" i="6"/>
  <c r="C28" i="6"/>
  <c r="B28" i="6"/>
  <c r="A28" i="6"/>
  <c r="C27" i="6"/>
  <c r="M27" i="6" s="1"/>
  <c r="B27" i="6"/>
  <c r="A27" i="6"/>
  <c r="C26" i="6"/>
  <c r="B26" i="6"/>
  <c r="A26" i="6"/>
  <c r="B25" i="6"/>
  <c r="A25" i="6"/>
  <c r="C24" i="6"/>
  <c r="I24" i="6" s="1"/>
  <c r="B24" i="6"/>
  <c r="A24" i="6"/>
  <c r="C23" i="6"/>
  <c r="B23" i="6"/>
  <c r="A23" i="6"/>
  <c r="C22" i="6"/>
  <c r="I22" i="6" s="1"/>
  <c r="B22" i="6"/>
  <c r="A22" i="6"/>
  <c r="C21" i="6"/>
  <c r="B21" i="6"/>
  <c r="A21" i="6"/>
  <c r="C19" i="6"/>
  <c r="I19" i="6" s="1"/>
  <c r="B19" i="6"/>
  <c r="A19" i="6"/>
  <c r="C18" i="6"/>
  <c r="I18" i="6" s="1"/>
  <c r="B18" i="6"/>
  <c r="A18" i="6"/>
  <c r="C17" i="6"/>
  <c r="I17" i="6" s="1"/>
  <c r="B17" i="6"/>
  <c r="A17" i="6"/>
  <c r="C16" i="6"/>
  <c r="I16" i="6" s="1"/>
  <c r="B16" i="6"/>
  <c r="A16" i="6"/>
  <c r="C15" i="6"/>
  <c r="B15" i="6"/>
  <c r="A15" i="6"/>
  <c r="C14" i="6"/>
  <c r="B14" i="6"/>
  <c r="A14" i="6"/>
  <c r="C13" i="6"/>
  <c r="I13" i="6" s="1"/>
  <c r="B13" i="6"/>
  <c r="A13" i="6"/>
  <c r="C12" i="6"/>
  <c r="P12" i="6" s="1"/>
  <c r="B12" i="6"/>
  <c r="A12" i="6"/>
  <c r="C11" i="6"/>
  <c r="B11" i="6"/>
  <c r="A11" i="6"/>
  <c r="C10" i="6"/>
  <c r="B10" i="6"/>
  <c r="C9" i="6"/>
  <c r="M9" i="6" s="1"/>
  <c r="B9" i="6"/>
  <c r="A9" i="6"/>
  <c r="C8" i="6"/>
  <c r="S8" i="6" s="1"/>
  <c r="B8" i="6"/>
  <c r="A8" i="6"/>
  <c r="C7" i="6"/>
  <c r="W7" i="6" s="1"/>
  <c r="B7" i="6"/>
  <c r="A7" i="6"/>
  <c r="C6" i="6"/>
  <c r="W6" i="6" s="1"/>
  <c r="B6" i="6"/>
  <c r="A6" i="6"/>
  <c r="C5" i="6"/>
  <c r="B5" i="6"/>
  <c r="A5" i="6"/>
  <c r="C4" i="6"/>
  <c r="M4" i="6" s="1"/>
  <c r="B4" i="6"/>
  <c r="A4" i="6"/>
  <c r="A10" i="6"/>
  <c r="W82" i="6" l="1"/>
  <c r="I82" i="6"/>
  <c r="P114" i="6"/>
  <c r="O114" i="6"/>
  <c r="K114" i="6"/>
  <c r="I114" i="6"/>
  <c r="I44" i="6"/>
  <c r="P44" i="6"/>
  <c r="M44" i="6"/>
  <c r="I53" i="6"/>
  <c r="O53" i="6"/>
  <c r="W108" i="6"/>
  <c r="M108" i="6"/>
  <c r="I108" i="6"/>
  <c r="J108" i="6"/>
  <c r="P61" i="6"/>
  <c r="I61" i="6"/>
  <c r="J61" i="6"/>
  <c r="I56" i="6"/>
  <c r="J56" i="6"/>
  <c r="P56" i="6"/>
  <c r="M56" i="6"/>
  <c r="O21" i="6"/>
  <c r="I21" i="6"/>
  <c r="S21" i="6"/>
  <c r="J21" i="6"/>
  <c r="W21" i="6"/>
  <c r="M21" i="6"/>
  <c r="I33" i="6"/>
  <c r="J33" i="6"/>
  <c r="W49" i="6"/>
  <c r="I49" i="6"/>
  <c r="G49" i="6"/>
  <c r="J80" i="6"/>
  <c r="I80" i="6"/>
  <c r="P15" i="6"/>
  <c r="I15" i="6"/>
  <c r="I10" i="6"/>
  <c r="P10" i="6"/>
  <c r="O10" i="6"/>
  <c r="J57" i="6"/>
  <c r="P57" i="6"/>
  <c r="M57" i="6"/>
  <c r="I57" i="6"/>
  <c r="I69" i="6"/>
  <c r="P69" i="6"/>
  <c r="I88" i="6"/>
  <c r="M88" i="6"/>
  <c r="R1" i="6"/>
  <c r="N88" i="6"/>
  <c r="N101" i="6"/>
  <c r="P101" i="6"/>
  <c r="O26" i="6"/>
  <c r="N26" i="6"/>
  <c r="J26" i="6"/>
  <c r="W26" i="6"/>
  <c r="M26" i="6"/>
  <c r="L26" i="6"/>
  <c r="I26" i="6"/>
  <c r="P26" i="6"/>
  <c r="I52" i="6"/>
  <c r="P52" i="6"/>
  <c r="J59" i="6"/>
  <c r="O59" i="6"/>
  <c r="I59" i="6"/>
  <c r="P72" i="6"/>
  <c r="M72" i="6"/>
  <c r="S72" i="6"/>
  <c r="M105" i="6"/>
  <c r="L105" i="6"/>
  <c r="G105" i="6"/>
  <c r="K41" i="6"/>
  <c r="I41" i="6"/>
  <c r="P41" i="6"/>
  <c r="O41" i="6"/>
  <c r="P51" i="6"/>
  <c r="N51" i="6"/>
  <c r="I51" i="6"/>
  <c r="S60" i="6"/>
  <c r="M60" i="6"/>
  <c r="U94" i="6"/>
  <c r="U1" i="6" s="1"/>
  <c r="U2" i="6" s="1"/>
  <c r="I94" i="6"/>
  <c r="N106" i="6"/>
  <c r="I106" i="6"/>
  <c r="P115" i="6"/>
  <c r="I115" i="6"/>
  <c r="N14" i="6"/>
  <c r="L14" i="6"/>
  <c r="V23" i="6"/>
  <c r="N23" i="6"/>
  <c r="M100" i="6"/>
  <c r="J100" i="6"/>
  <c r="I100" i="6"/>
  <c r="K90" i="6"/>
  <c r="V90" i="6"/>
  <c r="J90" i="6"/>
  <c r="I90" i="6"/>
  <c r="M5" i="6"/>
  <c r="W5" i="6"/>
  <c r="I5" i="6"/>
  <c r="N28" i="6"/>
  <c r="M28" i="6"/>
  <c r="I28" i="6"/>
  <c r="I55" i="6"/>
  <c r="J55" i="6"/>
  <c r="P55" i="6"/>
  <c r="M55" i="6"/>
  <c r="W84" i="6"/>
  <c r="M84" i="6"/>
  <c r="Q74" i="6"/>
  <c r="Q1" i="6" s="1"/>
  <c r="Q2" i="6" s="1"/>
  <c r="L10" i="10" s="1"/>
  <c r="I11" i="6"/>
  <c r="S11" i="6"/>
  <c r="N48" i="6"/>
  <c r="M48" i="6"/>
  <c r="I48" i="6"/>
  <c r="O70" i="6"/>
  <c r="J70" i="6"/>
  <c r="I70" i="6"/>
  <c r="I89" i="6"/>
  <c r="M89" i="6"/>
  <c r="N89" i="6"/>
  <c r="M104" i="6"/>
  <c r="L104" i="6"/>
  <c r="G104" i="6"/>
  <c r="I113" i="6"/>
  <c r="P113" i="6"/>
  <c r="S113" i="6"/>
  <c r="R2" i="6" l="1"/>
  <c r="M10" i="10" s="1"/>
  <c r="M9" i="10"/>
  <c r="L9" i="10"/>
  <c r="V1" i="6"/>
  <c r="K1" i="6"/>
  <c r="S1" i="6"/>
  <c r="S2" i="6" s="1"/>
  <c r="P10" i="10"/>
  <c r="P9" i="10"/>
  <c r="N1" i="6"/>
  <c r="P1" i="6"/>
  <c r="P2" i="6" s="1"/>
  <c r="I1" i="6"/>
  <c r="I2" i="6" s="1"/>
  <c r="L1" i="6"/>
  <c r="L2" i="6" s="1"/>
  <c r="J1" i="6"/>
  <c r="J2" i="6" s="1"/>
  <c r="G1" i="6"/>
  <c r="G2" i="6" s="1"/>
  <c r="O1" i="6"/>
  <c r="O2" i="6" s="1"/>
  <c r="Q9" i="10" l="1"/>
  <c r="V2" i="6"/>
  <c r="Q10" i="10" s="1"/>
  <c r="I9" i="10"/>
  <c r="N2" i="6"/>
  <c r="I10" i="10" s="1"/>
  <c r="K2" i="6"/>
  <c r="F10" i="10" s="1"/>
  <c r="K10" i="10"/>
  <c r="N9" i="10"/>
  <c r="F9" i="10"/>
  <c r="N10" i="10"/>
  <c r="C10" i="10"/>
  <c r="C9" i="10"/>
  <c r="K9" i="10"/>
  <c r="J10" i="10"/>
  <c r="J9" i="10"/>
  <c r="E10" i="10"/>
  <c r="E9" i="10"/>
  <c r="G10" i="10"/>
  <c r="G9" i="10"/>
  <c r="D10" i="10"/>
  <c r="D9" i="10"/>
  <c r="C36" i="5"/>
  <c r="L36" i="5" s="1"/>
  <c r="B36" i="5"/>
  <c r="A36" i="5"/>
  <c r="C35" i="5"/>
  <c r="G35" i="5" s="1"/>
  <c r="B35" i="5"/>
  <c r="A35" i="5"/>
  <c r="C32" i="5"/>
  <c r="B32" i="5"/>
  <c r="A32" i="5"/>
  <c r="C31" i="5"/>
  <c r="B31" i="5"/>
  <c r="A31" i="5"/>
  <c r="C30" i="5"/>
  <c r="B30" i="5"/>
  <c r="A30" i="5"/>
  <c r="C29" i="5"/>
  <c r="L29" i="5" s="1"/>
  <c r="B29" i="5"/>
  <c r="A29" i="5"/>
  <c r="C28" i="5"/>
  <c r="B28" i="5"/>
  <c r="A28" i="5"/>
  <c r="C27" i="5"/>
  <c r="B27" i="5"/>
  <c r="A27" i="5"/>
  <c r="C26" i="5"/>
  <c r="L26" i="5" s="1"/>
  <c r="B26" i="5"/>
  <c r="A26" i="5"/>
  <c r="C25" i="5"/>
  <c r="L25" i="5" s="1"/>
  <c r="B25" i="5"/>
  <c r="A25" i="5"/>
  <c r="C24" i="5"/>
  <c r="B24" i="5"/>
  <c r="A24" i="5"/>
  <c r="C23" i="5"/>
  <c r="G23" i="5" s="1"/>
  <c r="B23" i="5"/>
  <c r="A23" i="5"/>
  <c r="C15" i="5"/>
  <c r="B15" i="5"/>
  <c r="A15" i="5"/>
  <c r="B14" i="5"/>
  <c r="A14" i="5"/>
  <c r="B13" i="5"/>
  <c r="A13" i="5"/>
  <c r="B12" i="5"/>
  <c r="A12" i="5"/>
  <c r="C11" i="5"/>
  <c r="B11" i="5"/>
  <c r="A11" i="5"/>
  <c r="B10" i="5"/>
  <c r="A10" i="5"/>
  <c r="B9" i="5"/>
  <c r="A9" i="5"/>
  <c r="C8" i="5"/>
  <c r="H8" i="5" s="1"/>
  <c r="B8" i="5"/>
  <c r="A8" i="5"/>
  <c r="C6" i="5"/>
  <c r="G6" i="5" s="1"/>
  <c r="B6" i="5"/>
  <c r="A6" i="5"/>
  <c r="C5" i="5"/>
  <c r="B5" i="5"/>
  <c r="A5" i="5"/>
  <c r="B4" i="5"/>
  <c r="A4" i="5"/>
  <c r="G27" i="5" l="1"/>
  <c r="L27" i="5"/>
  <c r="G15" i="5"/>
  <c r="H15" i="5"/>
  <c r="O30" i="5"/>
  <c r="O1" i="5" s="1"/>
  <c r="I30" i="5"/>
  <c r="I1" i="5" s="1"/>
  <c r="L28" i="5"/>
  <c r="G28" i="5"/>
  <c r="H32" i="5"/>
  <c r="G32" i="5"/>
  <c r="H5" i="5"/>
  <c r="G5" i="5"/>
  <c r="G24" i="5"/>
  <c r="K24" i="5"/>
  <c r="K1" i="5" s="1"/>
  <c r="K2" i="5" s="1"/>
  <c r="N31" i="5"/>
  <c r="N1" i="5" s="1"/>
  <c r="G31" i="5"/>
  <c r="G11" i="5"/>
  <c r="L11" i="5"/>
  <c r="J1" i="5"/>
  <c r="J2" i="5" s="1"/>
  <c r="O2" i="5" l="1"/>
  <c r="K5" i="10" s="1"/>
  <c r="J4" i="10"/>
  <c r="N2" i="5"/>
  <c r="J5" i="10" s="1"/>
  <c r="E4" i="10"/>
  <c r="I2" i="5"/>
  <c r="E5" i="10" s="1"/>
  <c r="F4" i="10"/>
  <c r="F5" i="10"/>
  <c r="L1" i="5"/>
  <c r="L2" i="5" s="1"/>
  <c r="H1" i="5"/>
  <c r="H2" i="5" s="1"/>
  <c r="K4" i="10"/>
  <c r="G4" i="10"/>
  <c r="G5" i="10"/>
  <c r="G1" i="5"/>
  <c r="G2" i="5" s="1"/>
  <c r="H4" i="10" l="1"/>
  <c r="H5" i="10"/>
  <c r="D4" i="10"/>
  <c r="D5" i="10"/>
  <c r="C4" i="10"/>
  <c r="C5" i="10"/>
  <c r="C98" i="7" l="1"/>
  <c r="C86" i="6"/>
  <c r="C170" i="8"/>
  <c r="C97" i="7"/>
  <c r="W97" i="7" l="1"/>
  <c r="M98" i="7"/>
  <c r="M1" i="7" s="1"/>
  <c r="W98" i="7"/>
  <c r="C169" i="8"/>
  <c r="C85" i="6"/>
  <c r="W1" i="7" l="1"/>
  <c r="S14" i="10" s="1"/>
  <c r="O170" i="8"/>
  <c r="O1" i="8" s="1"/>
  <c r="X170" i="8"/>
  <c r="X169" i="8"/>
  <c r="W86" i="6"/>
  <c r="W85" i="6"/>
  <c r="M86" i="6"/>
  <c r="M1" i="6" s="1"/>
  <c r="I14" i="10"/>
  <c r="M2" i="7"/>
  <c r="I15" i="10" s="1"/>
  <c r="W1" i="6" l="1"/>
  <c r="R9" i="10" s="1"/>
  <c r="W2" i="7"/>
  <c r="S15" i="10" s="1"/>
  <c r="X1" i="8"/>
  <c r="T19" i="10" s="1"/>
  <c r="K19" i="10"/>
  <c r="O2" i="8"/>
  <c r="K20" i="10" s="1"/>
  <c r="H9" i="10"/>
  <c r="M2" i="6"/>
  <c r="H10" i="10" s="1"/>
  <c r="W2" i="6" l="1"/>
  <c r="R10" i="10" s="1"/>
  <c r="X2" i="8"/>
  <c r="T20" i="10" s="1"/>
</calcChain>
</file>

<file path=xl/sharedStrings.xml><?xml version="1.0" encoding="utf-8"?>
<sst xmlns="http://schemas.openxmlformats.org/spreadsheetml/2006/main" count="8188" uniqueCount="672">
  <si>
    <t xml:space="preserve">Instructions for using this Guidance Additivity Workbook (Use when more than one contaminant is found in a water source.) 
</t>
  </si>
  <si>
    <r>
      <rPr>
        <b/>
        <i/>
        <u/>
        <sz val="12"/>
        <rFont val="Calibri"/>
        <family val="2"/>
        <scheme val="minor"/>
      </rPr>
      <t xml:space="preserve">NOTE: </t>
    </r>
    <r>
      <rPr>
        <b/>
        <i/>
        <sz val="12"/>
        <rFont val="Calibri"/>
        <family val="2"/>
        <scheme val="minor"/>
      </rPr>
      <t xml:space="preserve">
MDH derives updated guidance in-between rulemaking. As a result, both rules and guidance values may be available for a contaminant and the two values may be different. This is called having dual guidance. The guidance provided in each of the duration specific worksheets of this Additivity Calculator represents MDH's currently recommended guidance value. A complete list of the contaminant water guidance values, including dual guidance can be found in the AllGuidance worksheet and on MDH's online water guidance table located at: https://www.health.state.mn.us/communities/environment/risk/guidance/gw/table.html. </t>
    </r>
  </si>
  <si>
    <t>If you have questions, comments, or suggested edits/corrections please send an email to health.risk@state.mn.us</t>
  </si>
  <si>
    <t>End of Worksheet</t>
  </si>
  <si>
    <t>Record of Updates to Additivity Workbook</t>
  </si>
  <si>
    <t>Date</t>
  </si>
  <si>
    <t>Change</t>
  </si>
  <si>
    <t>January 2019</t>
  </si>
  <si>
    <t>August 2019</t>
  </si>
  <si>
    <t>Added updates for 1,1-dichloroethylene</t>
  </si>
  <si>
    <t>October 2019</t>
  </si>
  <si>
    <t>November 2019</t>
  </si>
  <si>
    <t>December 2019</t>
  </si>
  <si>
    <t xml:space="preserve">Streamlining Additivity Calculator Excel file: removal of dual guidance from additivity calculations, addition of DataEntry worksheet and links to duration specific worksheets, and addition of Benzophenone guidance. </t>
  </si>
  <si>
    <t>January 2020</t>
  </si>
  <si>
    <t>Revised Health Risk Index cells to display value and color code for values that exceed 1.0</t>
  </si>
  <si>
    <t>Data Entry Worksheet</t>
  </si>
  <si>
    <t>CAS Number</t>
  </si>
  <si>
    <t>Chemical Name</t>
  </si>
  <si>
    <t xml:space="preserve">Water Contaminant Concentration from Data Entry Worksheet 
(µg/L) </t>
  </si>
  <si>
    <t>83-32-9</t>
  </si>
  <si>
    <t>Acenaphthene</t>
  </si>
  <si>
    <t>103-90-2</t>
  </si>
  <si>
    <t>Acetaminophen</t>
  </si>
  <si>
    <t>34256-82-1</t>
  </si>
  <si>
    <t>Acetochlor</t>
  </si>
  <si>
    <t>187022-11-3</t>
  </si>
  <si>
    <t>Acetochlor ESA</t>
  </si>
  <si>
    <t>Acetochlor OXA</t>
  </si>
  <si>
    <t>67-64-1</t>
  </si>
  <si>
    <t>21145-77-7; 1506-02-1</t>
  </si>
  <si>
    <t>Acetyl-1,1,2,4,4,7 hexamethyltetraline (AHTN), 6-</t>
  </si>
  <si>
    <t>79-06-1</t>
  </si>
  <si>
    <t>Acrylamide</t>
  </si>
  <si>
    <t>15972-60-8</t>
  </si>
  <si>
    <t>Alachlor</t>
  </si>
  <si>
    <t>142363-53-9</t>
  </si>
  <si>
    <t>Alachlor ESA</t>
  </si>
  <si>
    <t>171262-17-2</t>
  </si>
  <si>
    <t>Alachlor OXA</t>
  </si>
  <si>
    <t>116-06-3</t>
  </si>
  <si>
    <t>Aldicarb</t>
  </si>
  <si>
    <t>107-05-1</t>
  </si>
  <si>
    <t>Allyl Chloride</t>
  </si>
  <si>
    <t>1066-51-9</t>
  </si>
  <si>
    <t>Aminomethylphosphonic acid (AMPA)</t>
  </si>
  <si>
    <t>64285-06-9</t>
  </si>
  <si>
    <t>Anatoxin-a</t>
  </si>
  <si>
    <t>120-12-7</t>
  </si>
  <si>
    <t>7440-36-0</t>
  </si>
  <si>
    <t>Antimony</t>
  </si>
  <si>
    <t>1912-24-9</t>
  </si>
  <si>
    <t>Atrazine</t>
  </si>
  <si>
    <t>7440-39-3</t>
  </si>
  <si>
    <t>Barium</t>
  </si>
  <si>
    <t>25057-89-0</t>
  </si>
  <si>
    <t>Bentazon</t>
  </si>
  <si>
    <t>71-43-2</t>
  </si>
  <si>
    <t>Benzene</t>
  </si>
  <si>
    <t>50-32-8</t>
  </si>
  <si>
    <t>Benzo[a]pyrene</t>
  </si>
  <si>
    <t>65-85-0</t>
  </si>
  <si>
    <t>Benzoic Acid</t>
  </si>
  <si>
    <t>119-61-9</t>
  </si>
  <si>
    <t>Benzophenone</t>
  </si>
  <si>
    <t>95-14-7</t>
  </si>
  <si>
    <t>Benzotrizole, 1H</t>
  </si>
  <si>
    <t>29385-43-1</t>
  </si>
  <si>
    <t>Benzotriazole, methy-1H-(Tolyltriazole)</t>
  </si>
  <si>
    <t>136-85-6</t>
  </si>
  <si>
    <t>Benzotrizole, 5-methyl-1H-</t>
  </si>
  <si>
    <t>7440-41-7</t>
  </si>
  <si>
    <t>Beryllium</t>
  </si>
  <si>
    <t>92-52-4</t>
  </si>
  <si>
    <t>111-44-4</t>
  </si>
  <si>
    <t>Bis(2-chloroethyl) ether</t>
  </si>
  <si>
    <t>542-88-1</t>
  </si>
  <si>
    <t>Bis(2-chloromethyl) ether</t>
  </si>
  <si>
    <t>80-05-7</t>
  </si>
  <si>
    <t>Bisphenol A</t>
  </si>
  <si>
    <t>7440-42-8</t>
  </si>
  <si>
    <t>Boron</t>
  </si>
  <si>
    <t>75-27-4</t>
  </si>
  <si>
    <t>75-25-2</t>
  </si>
  <si>
    <t>Bromoform</t>
  </si>
  <si>
    <t>74-83-9</t>
  </si>
  <si>
    <t>Bromomethane</t>
  </si>
  <si>
    <t>71-36-3</t>
  </si>
  <si>
    <t>Butanol, 1-</t>
  </si>
  <si>
    <t>85-68-7</t>
  </si>
  <si>
    <t>Butyl benzyl phthalate</t>
  </si>
  <si>
    <t>85-70-1</t>
  </si>
  <si>
    <t xml:space="preserve">Butylphthalyl butylglycolate (BPBG) </t>
  </si>
  <si>
    <t>7440-43-9</t>
  </si>
  <si>
    <t>Cadmium</t>
  </si>
  <si>
    <t>298-46-4</t>
  </si>
  <si>
    <t>Carbamazepine</t>
  </si>
  <si>
    <t>75-15-0</t>
  </si>
  <si>
    <t>Carbon Disulfide</t>
  </si>
  <si>
    <t>56-23-5</t>
  </si>
  <si>
    <t>Carbon tetrachloride</t>
  </si>
  <si>
    <t>133-90-4</t>
  </si>
  <si>
    <t>Chloramben</t>
  </si>
  <si>
    <t>108-90-7</t>
  </si>
  <si>
    <t>Chlorobenzene</t>
  </si>
  <si>
    <t>67-66-3</t>
  </si>
  <si>
    <t>Chloroform</t>
  </si>
  <si>
    <t>95-57-8</t>
  </si>
  <si>
    <t>Chlorophenol, 2-</t>
  </si>
  <si>
    <t>1897-45-6</t>
  </si>
  <si>
    <t>Chlorothalonil</t>
  </si>
  <si>
    <t>2921-88-2</t>
  </si>
  <si>
    <t>Chlorpyrifos</t>
  </si>
  <si>
    <t>5598-15-2</t>
  </si>
  <si>
    <t>Chlorpyrifos oxon</t>
  </si>
  <si>
    <t>16065-83-1</t>
  </si>
  <si>
    <t>Chromium III</t>
  </si>
  <si>
    <t>18540-29-9</t>
  </si>
  <si>
    <t>Chromium VI</t>
  </si>
  <si>
    <t>Clothianidin</t>
  </si>
  <si>
    <t>98-82-8</t>
  </si>
  <si>
    <t>Cumene</t>
  </si>
  <si>
    <t>21725-46-2</t>
  </si>
  <si>
    <t>Cyanazine</t>
  </si>
  <si>
    <t>57-12-5</t>
  </si>
  <si>
    <t>Cyanide, free</t>
  </si>
  <si>
    <t>Desvenlafaxine - free base and succinate salt</t>
  </si>
  <si>
    <t>124-48-1</t>
  </si>
  <si>
    <t>Dibromochloromethane</t>
  </si>
  <si>
    <t>106-93-4</t>
  </si>
  <si>
    <t>Dibromoethane, 1,2-</t>
  </si>
  <si>
    <t>84-74-2</t>
  </si>
  <si>
    <t>Dibutyl phthalate</t>
  </si>
  <si>
    <t>1918-00-9</t>
  </si>
  <si>
    <t>Dicamba</t>
  </si>
  <si>
    <t>95-50-1</t>
  </si>
  <si>
    <t>Dichlorobenzene, 1,2-</t>
  </si>
  <si>
    <t>106-46-7</t>
  </si>
  <si>
    <t>91-94-1</t>
  </si>
  <si>
    <t>Dichlorobenzidine, 3,3'-</t>
  </si>
  <si>
    <t>75-71-8</t>
  </si>
  <si>
    <t>Dichlorodifluoromethane</t>
  </si>
  <si>
    <t>72-54-8</t>
  </si>
  <si>
    <t>Dichlorodiphenyldichloroethane, p,p'- (DDD)</t>
  </si>
  <si>
    <t>72-55-9</t>
  </si>
  <si>
    <t>Dichlorodiphenyldichloroethylene, p,p' (DDE)</t>
  </si>
  <si>
    <t>50-29-3</t>
  </si>
  <si>
    <t>Dichlorodiphenyltrichloroethane (DDT), p,p'-</t>
  </si>
  <si>
    <t>75-34-3</t>
  </si>
  <si>
    <t>Dichloroethane, 1,1-</t>
  </si>
  <si>
    <t>107-06-2</t>
  </si>
  <si>
    <t>Dichloroethane (EDC), 1,2-</t>
  </si>
  <si>
    <t>156-59-2</t>
  </si>
  <si>
    <t>Dichloroethene, cis-1,2-</t>
  </si>
  <si>
    <t>156-60-5</t>
  </si>
  <si>
    <t>Dichloroethene, trans-1,2-</t>
  </si>
  <si>
    <t>75-35-4</t>
  </si>
  <si>
    <t>75-43-4</t>
  </si>
  <si>
    <t>Dichlorofluoromethane (DCFM)</t>
  </si>
  <si>
    <t>75-09-2</t>
  </si>
  <si>
    <t>Dichloromethane</t>
  </si>
  <si>
    <t>120-83-2</t>
  </si>
  <si>
    <t>Dichlorophenol, 2,4-</t>
  </si>
  <si>
    <t>94-75-7</t>
  </si>
  <si>
    <t>Dichlorophenoxyacetic acid, 2,4-</t>
  </si>
  <si>
    <t>78-87-5</t>
  </si>
  <si>
    <t>Dichloropropane, 1,2-</t>
  </si>
  <si>
    <t>542-75-6</t>
  </si>
  <si>
    <t>Dichloropropene, 1,3-</t>
  </si>
  <si>
    <t>60-57-1</t>
  </si>
  <si>
    <t>Dieldrin</t>
  </si>
  <si>
    <t>134-62-3</t>
  </si>
  <si>
    <t>Diethyl-meta-toluamide (DEET), N,N-</t>
  </si>
  <si>
    <t>117-81-7</t>
  </si>
  <si>
    <t>Di(2-ethylhexyl)phthalate (DEHP)</t>
  </si>
  <si>
    <t>84-66-2</t>
  </si>
  <si>
    <t>Diethyl phthalate</t>
  </si>
  <si>
    <t>87674-68-8; 163515-14-8</t>
  </si>
  <si>
    <t>Dimethenamid and Dimethenamid-p</t>
  </si>
  <si>
    <t>205939-58-8</t>
  </si>
  <si>
    <t>Dimethenamid Ethanesulfonic acid degradate (ESA)</t>
  </si>
  <si>
    <t>380412-59-9</t>
  </si>
  <si>
    <t>Dimethenamid Oxanilic acid degradate (OXA)</t>
  </si>
  <si>
    <t>105-67-9</t>
  </si>
  <si>
    <t>Dimethylphenol, 2,4-</t>
  </si>
  <si>
    <t>131-11-3</t>
  </si>
  <si>
    <t>Dimethyl phthalate</t>
  </si>
  <si>
    <t>51-28-5</t>
  </si>
  <si>
    <t>Dinitrophenol, 2,4-</t>
  </si>
  <si>
    <t>88-85-7</t>
  </si>
  <si>
    <t>Dinoseb</t>
  </si>
  <si>
    <t>123-91-1</t>
  </si>
  <si>
    <t>Dioxane, 1,4-</t>
  </si>
  <si>
    <t>298-04-4</t>
  </si>
  <si>
    <t>Disulfoton</t>
  </si>
  <si>
    <t>17α-Ethinylestradiol</t>
  </si>
  <si>
    <t>100-41-4</t>
  </si>
  <si>
    <t>759-94-4</t>
  </si>
  <si>
    <t>Ethyl dipropylthiocarbamate, S-(EPTC)</t>
  </si>
  <si>
    <t>60-29-7</t>
  </si>
  <si>
    <t>Ethyl ether</t>
  </si>
  <si>
    <t>107-21-1</t>
  </si>
  <si>
    <t>206-44-0</t>
  </si>
  <si>
    <t>Fluoranthene</t>
  </si>
  <si>
    <t>86-73-7</t>
  </si>
  <si>
    <t>50-00-0</t>
  </si>
  <si>
    <t>Formaldehyde</t>
  </si>
  <si>
    <t>1071-83-6 (acid); 38641-94-0 (isopropylamine salt); 40465-76-7 (ethanolamine salt); 34494-04-7 (dimethylamine salt); 114370-14-8 (ammonium salt); 39600-42-5 (potassium salt)</t>
  </si>
  <si>
    <t>Glyphosate</t>
  </si>
  <si>
    <t>76-44-8</t>
  </si>
  <si>
    <t>Heptachlor</t>
  </si>
  <si>
    <t>1024-57-3</t>
  </si>
  <si>
    <t>Heptachlor epoxide</t>
  </si>
  <si>
    <t>118-74-1</t>
  </si>
  <si>
    <t>Hexachlorobenzene</t>
  </si>
  <si>
    <t>87-68-3</t>
  </si>
  <si>
    <t>Hexachlorobutadiene</t>
  </si>
  <si>
    <t>110-54-3</t>
  </si>
  <si>
    <t>Hexane, n-</t>
  </si>
  <si>
    <t>138261-41-3</t>
  </si>
  <si>
    <t>Imidacloprid</t>
  </si>
  <si>
    <t>78-83-1</t>
  </si>
  <si>
    <t>Isobutanol</t>
  </si>
  <si>
    <t>78-59-1</t>
  </si>
  <si>
    <t>Isophorone</t>
  </si>
  <si>
    <t>330-55-2</t>
  </si>
  <si>
    <t>Linuron</t>
  </si>
  <si>
    <t>7439-96-5</t>
  </si>
  <si>
    <t>Manganese</t>
  </si>
  <si>
    <t>72-33-3</t>
  </si>
  <si>
    <t>Mestranol</t>
  </si>
  <si>
    <t>67-56-1</t>
  </si>
  <si>
    <t>Methanol</t>
  </si>
  <si>
    <t>94-74-6</t>
  </si>
  <si>
    <t>2-Methyl-4-Chlorophenoxyacetic acid (MCPA)</t>
  </si>
  <si>
    <t>78-93-3</t>
  </si>
  <si>
    <t>Methyl ethyl ketone (MEK, 2-butanone)</t>
  </si>
  <si>
    <t>Methyl isobutyl ketone</t>
  </si>
  <si>
    <t>1634-04-4</t>
  </si>
  <si>
    <t>Methyl tertiary butyl ether (MTBE)</t>
  </si>
  <si>
    <t>91-57-6</t>
  </si>
  <si>
    <t>Methylnaphthalene, 2-</t>
  </si>
  <si>
    <t>95-48-7</t>
  </si>
  <si>
    <t>Methylphenol, 2-</t>
  </si>
  <si>
    <t>108-39-4</t>
  </si>
  <si>
    <t>Methylphenol, 3-</t>
  </si>
  <si>
    <t>106-44-5</t>
  </si>
  <si>
    <t>Methylphenol, 4-</t>
  </si>
  <si>
    <t>51218-45-2; 87392-12-9</t>
  </si>
  <si>
    <t>171118-09-5</t>
  </si>
  <si>
    <t>152019-73-3</t>
  </si>
  <si>
    <t>21087-64-9</t>
  </si>
  <si>
    <t>Metribuzin</t>
  </si>
  <si>
    <t>35045-02-4; 52236-30-3; 56507-37-0</t>
  </si>
  <si>
    <t>Metribuzin DA, DADK, and DK</t>
  </si>
  <si>
    <t>101043-37-2</t>
  </si>
  <si>
    <t>Microcystin-LR</t>
  </si>
  <si>
    <t>91-20-3</t>
  </si>
  <si>
    <t>Naphthalene</t>
  </si>
  <si>
    <t>7440-02-0</t>
  </si>
  <si>
    <t>Nickel</t>
  </si>
  <si>
    <t>14797-55-8</t>
  </si>
  <si>
    <t>Nitrate (as N)</t>
  </si>
  <si>
    <t>62-75-9</t>
  </si>
  <si>
    <t>Nitrosodimethylamine, -N (NDMA)</t>
  </si>
  <si>
    <t>86-30-6</t>
  </si>
  <si>
    <t>Nitrosodiphenylamine, N-</t>
  </si>
  <si>
    <t>84852-15-3</t>
  </si>
  <si>
    <t>Nonylphenol</t>
  </si>
  <si>
    <t>140-66-9</t>
  </si>
  <si>
    <t>Octylphenol, 4-tert</t>
  </si>
  <si>
    <t>87-86-5</t>
  </si>
  <si>
    <t>Pentachlorophenol</t>
  </si>
  <si>
    <t>Perfluorobutyrate (PFBA)</t>
  </si>
  <si>
    <t>108427-53-8; 355-46-4; 3871-99-6</t>
  </si>
  <si>
    <t>45285-51-6; 335-67-1;
335-66-0; 3825-26-1;
2395-00-8; 335-93-3;
335-95-5</t>
  </si>
  <si>
    <t xml:space="preserve">Perfluorooctanoate (PFOA) </t>
  </si>
  <si>
    <t>45298-90-6; 1763-23-1;
29081-56-9; 70225-14-8; 2795-39-3; 29457-72-5</t>
  </si>
  <si>
    <r>
      <t>Perfluorooctane sulfonate (PFOS)</t>
    </r>
    <r>
      <rPr>
        <vertAlign val="superscript"/>
        <sz val="11"/>
        <rFont val="Calibri"/>
        <family val="2"/>
      </rPr>
      <t>#</t>
    </r>
  </si>
  <si>
    <t>108-95-2</t>
  </si>
  <si>
    <t>Phenol</t>
  </si>
  <si>
    <t>1918-02-1</t>
  </si>
  <si>
    <t>Picloram</t>
  </si>
  <si>
    <t>1336-36-3</t>
  </si>
  <si>
    <t>Polychlorinated biphenyls</t>
  </si>
  <si>
    <t>1610-18-0</t>
  </si>
  <si>
    <t>Prometon</t>
  </si>
  <si>
    <t>1918-16-7</t>
  </si>
  <si>
    <t>Propachlor</t>
  </si>
  <si>
    <t>175013-18-0</t>
  </si>
  <si>
    <t>Pyraclostrobin</t>
  </si>
  <si>
    <t>129-00-0</t>
  </si>
  <si>
    <t>Pyrene</t>
  </si>
  <si>
    <t>91-22-5</t>
  </si>
  <si>
    <t>Quinoline</t>
  </si>
  <si>
    <t>7782-49-2</t>
  </si>
  <si>
    <t>Selenium</t>
  </si>
  <si>
    <t>7440-22-4</t>
  </si>
  <si>
    <t>Silver</t>
  </si>
  <si>
    <t>122-34-9</t>
  </si>
  <si>
    <t>Simazine</t>
  </si>
  <si>
    <t>7440-24-6</t>
  </si>
  <si>
    <t>Strontium</t>
  </si>
  <si>
    <t>57-68-1; 1981-58-4</t>
  </si>
  <si>
    <t>Sulfamethazine (and sodium salt)</t>
  </si>
  <si>
    <t>723-46-6</t>
  </si>
  <si>
    <t>Sulfamethoxazole</t>
  </si>
  <si>
    <t>630-20-6</t>
  </si>
  <si>
    <t>Tetrachloroethane, 1,1,1,2-</t>
  </si>
  <si>
    <t>79-34-5</t>
  </si>
  <si>
    <t>Tetrachloroethane, 1,1,2,2-</t>
  </si>
  <si>
    <t>127-18-4</t>
  </si>
  <si>
    <t>109-99-9</t>
  </si>
  <si>
    <t>Tetrahydrofuran</t>
  </si>
  <si>
    <t>7440-28-0</t>
  </si>
  <si>
    <t>Thallium</t>
  </si>
  <si>
    <t>153719-23-4</t>
  </si>
  <si>
    <t>Thiamethoxam</t>
  </si>
  <si>
    <t>7440-31-5</t>
  </si>
  <si>
    <t>Tin</t>
  </si>
  <si>
    <t>108-88-3</t>
  </si>
  <si>
    <t>8001-35-2</t>
  </si>
  <si>
    <t>Toxaphene</t>
  </si>
  <si>
    <t>120-82-1</t>
  </si>
  <si>
    <t>Trichlorobenzene, 1,2,4-</t>
  </si>
  <si>
    <t>108-70-3</t>
  </si>
  <si>
    <t>Trichlorobenzene, 1,3,5-</t>
  </si>
  <si>
    <t>71-55-6</t>
  </si>
  <si>
    <t>Trichloroethane, 1,1,1-</t>
  </si>
  <si>
    <t>79-00-5</t>
  </si>
  <si>
    <t>Trichloroethane, 1,1,2-</t>
  </si>
  <si>
    <t>79-01-6</t>
  </si>
  <si>
    <t>Trichloroethylene</t>
  </si>
  <si>
    <t>75-69-4</t>
  </si>
  <si>
    <t>Trichlorofluoromethane</t>
  </si>
  <si>
    <t>88-06-2</t>
  </si>
  <si>
    <t>Trichlorophenol, 2,4,6-</t>
  </si>
  <si>
    <t>93-76-5</t>
  </si>
  <si>
    <t>Trichlorophenoxyacetic acid, 2,4,5-</t>
  </si>
  <si>
    <t>93-72-1</t>
  </si>
  <si>
    <t>2-(2,4,5-Trichlorophenoxy) propionic acid</t>
  </si>
  <si>
    <t>96-18-4</t>
  </si>
  <si>
    <t>Trichloropropane, 1,2,3-</t>
  </si>
  <si>
    <t>76-13-1</t>
  </si>
  <si>
    <t>1,1,2-Trichloro-1,2,2-trifluoroethane</t>
  </si>
  <si>
    <t>101-20-2</t>
  </si>
  <si>
    <t>Triclocarban</t>
  </si>
  <si>
    <t>3380-34-5</t>
  </si>
  <si>
    <t>Triclosan</t>
  </si>
  <si>
    <t>526-73-8</t>
  </si>
  <si>
    <t>Trimethylbenzene, 1,2,3-</t>
  </si>
  <si>
    <t>95-63-6</t>
  </si>
  <si>
    <t>Trimethylbenzene, 1,2,4-</t>
  </si>
  <si>
    <t>108-67-8</t>
  </si>
  <si>
    <t>99-35-4</t>
  </si>
  <si>
    <t>Trinitrobenzene, 1,3,5-</t>
  </si>
  <si>
    <t>115-96-8</t>
  </si>
  <si>
    <t>Tris(2-chloroethyl) phosphate (TCEP)</t>
  </si>
  <si>
    <t>Tris(1,3-dichloroisopropyl)phosphate  (TDCPP)</t>
  </si>
  <si>
    <t>7440-62-2</t>
  </si>
  <si>
    <t>Vanadium</t>
  </si>
  <si>
    <t>93413-69-5; 99300-78-4</t>
  </si>
  <si>
    <t>Venlafaxine - free base and HCl salt</t>
  </si>
  <si>
    <t>75-01-4</t>
  </si>
  <si>
    <t>Vinyl chloride</t>
  </si>
  <si>
    <t>1330-20-7</t>
  </si>
  <si>
    <t>7440-66-6</t>
  </si>
  <si>
    <t>Zinc</t>
  </si>
  <si>
    <t>Health Risk Index:</t>
  </si>
  <si>
    <t xml:space="preserve">Message: </t>
  </si>
  <si>
    <t>CAS_Number</t>
  </si>
  <si>
    <t>Primary Chemical Name</t>
  </si>
  <si>
    <t>Guidance Type</t>
  </si>
  <si>
    <t>Duration</t>
  </si>
  <si>
    <t>Guidance Value (ug/L)</t>
  </si>
  <si>
    <t>Development (with or without E)</t>
  </si>
  <si>
    <t>Female Reproductive  (with or without E)</t>
  </si>
  <si>
    <t>Hematological (blood) system</t>
  </si>
  <si>
    <t>Hepatic (liver) system</t>
  </si>
  <si>
    <t>Male Reproductive  (with or without E)</t>
  </si>
  <si>
    <t>Nervous system (with or without E)</t>
  </si>
  <si>
    <t>Thyroid (with or without E)</t>
  </si>
  <si>
    <t>HRL15</t>
  </si>
  <si>
    <t>Acute</t>
  </si>
  <si>
    <t/>
  </si>
  <si>
    <t>HRL09</t>
  </si>
  <si>
    <t>HRL13</t>
  </si>
  <si>
    <t>HBV13</t>
  </si>
  <si>
    <t>RAA13</t>
  </si>
  <si>
    <t>HRL18</t>
  </si>
  <si>
    <t>RAA12</t>
  </si>
  <si>
    <t>HRLMCL</t>
  </si>
  <si>
    <t>HBV16</t>
  </si>
  <si>
    <t xml:space="preserve">*(E) - Endocrine mediated effect on the specified target organ </t>
  </si>
  <si>
    <t>** None  - Nonspecific effects that could not be attributed to an organ system (e.g., body weight)</t>
  </si>
  <si>
    <t>Message:</t>
  </si>
  <si>
    <t>Guidance Value (µg/L)</t>
  </si>
  <si>
    <t>Adrenal (E)*</t>
  </si>
  <si>
    <t>Gastrointestinal system</t>
  </si>
  <si>
    <t>Immune system</t>
  </si>
  <si>
    <t>None**</t>
  </si>
  <si>
    <t>Renal (kidney) system</t>
  </si>
  <si>
    <t>Skeletal</t>
  </si>
  <si>
    <t>Spleen</t>
  </si>
  <si>
    <t>Short Term</t>
  </si>
  <si>
    <t>HBV17</t>
  </si>
  <si>
    <t>RAA16</t>
  </si>
  <si>
    <t>RAA19</t>
  </si>
  <si>
    <t>RAA17</t>
  </si>
  <si>
    <t>HBV15</t>
  </si>
  <si>
    <t>RAA15</t>
  </si>
  <si>
    <t>Guidance Value (μg/L)</t>
  </si>
  <si>
    <t>Adrenal (with or without E)*</t>
  </si>
  <si>
    <t>Cardiovascular system</t>
  </si>
  <si>
    <t>Respiratory system</t>
  </si>
  <si>
    <t>Subchronic</t>
  </si>
  <si>
    <t xml:space="preserve">** None  - Nonspecific effects that could not be attributed to an organ system (e.g., body weight). In the case of Anthracene no effect was observed at the highest dose tested. </t>
  </si>
  <si>
    <t>Cancer</t>
  </si>
  <si>
    <t>Eyes</t>
  </si>
  <si>
    <t>Chronic</t>
  </si>
  <si>
    <t>HRL93</t>
  </si>
  <si>
    <t>HRL94</t>
  </si>
  <si>
    <t>All Guidance</t>
  </si>
  <si>
    <t>Guidance Value (µg/l)</t>
  </si>
  <si>
    <t>Health Endpoint(s)</t>
  </si>
  <si>
    <t>Adrenal, Hepatic (liver) system</t>
  </si>
  <si>
    <t>Developmental, Hepatic (liver) system, Thyroid system</t>
  </si>
  <si>
    <t>Hepatic (liver) system, Male Reproductive system, Nervous system, Renal (kidney) system</t>
  </si>
  <si>
    <t>Hepatic (liver) system, Male Reproductive system, Nervous system, Renal (kidney) system, Respiratory system</t>
  </si>
  <si>
    <t>Thyroid system</t>
  </si>
  <si>
    <t>Male Reproductive system, Thyroid system</t>
  </si>
  <si>
    <t>Acetone</t>
  </si>
  <si>
    <t>Hematological (blood) system, Hepatic (liver) system, Renal (kidney) system</t>
  </si>
  <si>
    <t>Developmental, Male Reproductive system, Nervous system</t>
  </si>
  <si>
    <t>Developmental, Renal (kidney) system</t>
  </si>
  <si>
    <t>Nervous system</t>
  </si>
  <si>
    <t>Hepatic (liver) system, Renal (kidney) system</t>
  </si>
  <si>
    <t>Anthracene</t>
  </si>
  <si>
    <t>Not Applicable</t>
  </si>
  <si>
    <t>Developmental, Female Reproductive system</t>
  </si>
  <si>
    <t>Developmental</t>
  </si>
  <si>
    <t>Hematological (blood) system, Immune system</t>
  </si>
  <si>
    <t>Developmental, Nervous system</t>
  </si>
  <si>
    <t>Developmental, Female Reproductive system, Hepatic (liver) system, Male Reproductive system, Renal (kidney) system, Thyroid system</t>
  </si>
  <si>
    <t>Bromodichloromethane</t>
  </si>
  <si>
    <t>Female Reproductive system</t>
  </si>
  <si>
    <t>Immune system, Spleen</t>
  </si>
  <si>
    <t xml:space="preserve">Chronic </t>
  </si>
  <si>
    <t>Developmental, Nervous system, Renal (kidney) system</t>
  </si>
  <si>
    <t>Developmental, Skeletal system</t>
  </si>
  <si>
    <t>Renal (kidney) system, Skeletal system</t>
  </si>
  <si>
    <t>Developmental, Female Reproductive system, Hematological (blood) system, Hepatic (liver) system, Immune system, Male Reproductive system, Nervous system, Thyroid system</t>
  </si>
  <si>
    <t>Developmental, Hepatic (liver) system, Immune system</t>
  </si>
  <si>
    <t>Developmental, Female Reproductive system, Hepatic (liver) system , Renal (kidney) system</t>
  </si>
  <si>
    <t>Nervous system, Thyroid system</t>
  </si>
  <si>
    <t>Developmental, Gastrointestinal system, Male Reproductive system, Nervous system</t>
  </si>
  <si>
    <t>Dichlorobenzene, 1,4-</t>
  </si>
  <si>
    <t>Developmental, Hepatic (liver) system, Nervous system</t>
  </si>
  <si>
    <t>Dichloroethylene, 1,1-</t>
  </si>
  <si>
    <t>Adrenal, Developmental, Thyroid system</t>
  </si>
  <si>
    <t>Developmental, Immune system, Nervous system</t>
  </si>
  <si>
    <t>Developmental, Hepatic (liver) system, Immune system, Nervous system</t>
  </si>
  <si>
    <t>Di(2-ethylhexyl)phthalate</t>
  </si>
  <si>
    <t>Developmental, Male Reproductive system</t>
  </si>
  <si>
    <t>Developmental, Female Reproductive system, Hepatic (liver) system, Nervous system</t>
  </si>
  <si>
    <t>Hematological (blood) system, Nervous system</t>
  </si>
  <si>
    <t>Hepatic (liver) system, Renal (kidney) system, Respiratory system</t>
  </si>
  <si>
    <t>Developmental, Female Reproductive system, Male Reproductive system</t>
  </si>
  <si>
    <t>Ethylbenzene</t>
  </si>
  <si>
    <t>Developmental, Female Reproductive system, Nervous system</t>
  </si>
  <si>
    <t>Ethylene glycol</t>
  </si>
  <si>
    <t>Developmental, Male Reproductive system, Renal (kidney) system</t>
  </si>
  <si>
    <t>Fluorene</t>
  </si>
  <si>
    <t>Hematological (blood) system, Spleen</t>
  </si>
  <si>
    <t>Nervous system, Renal (kidney) system</t>
  </si>
  <si>
    <t>Male Reproductive system</t>
  </si>
  <si>
    <t>Hepatic (liver) system, Nervous system</t>
  </si>
  <si>
    <t>108-10-1</t>
  </si>
  <si>
    <t>Methyl isobutyl ketone (MIBK)</t>
  </si>
  <si>
    <t>Hepatic (liver) system, Nervous system, Renal (kidney) system</t>
  </si>
  <si>
    <t>Metolachlor and s-Metolachlor</t>
  </si>
  <si>
    <t>Metolachlor ESA</t>
  </si>
  <si>
    <t>Metolachlor OXA</t>
  </si>
  <si>
    <t>Nervous system, Spleen</t>
  </si>
  <si>
    <t>Developmental, Thyroid system</t>
  </si>
  <si>
    <t>Developmental, Hepatic (liver) system, Immune system, Male Reproductive system, Thyroid system</t>
  </si>
  <si>
    <t>Perfluorobutane sulfonate (PFBS)</t>
  </si>
  <si>
    <t>Hepatic (liver) system, Thyroid system</t>
  </si>
  <si>
    <t>Perfluorooctane sulfonate (PFOS)</t>
  </si>
  <si>
    <t>45298-90-6; 1763-23-1; 29081-56-9; 70225-14-8; 2795-39-3; 29457-72-5</t>
  </si>
  <si>
    <t>Developmental, Female Reproductive system, Gastrointestinal system, Spleen</t>
  </si>
  <si>
    <t>Developmental, Female Reproductive system, Gastrointestinal system, Hematological (blood) system, Hepatic (liver) system, Immune system, Spleen</t>
  </si>
  <si>
    <t>Hematological (blood) system, Hepatic (liver) system, Renal (kidney) system, Respiratory system, Spleen</t>
  </si>
  <si>
    <t>Tetrachloroethylene</t>
  </si>
  <si>
    <t>Developmental, Female Reproductive system, Hepatic (liver) system</t>
  </si>
  <si>
    <t>Toluene</t>
  </si>
  <si>
    <t>Immune system, Nervous system</t>
  </si>
  <si>
    <t>Adrenal, Hematological (blood) system, Hepatic (liver) system</t>
  </si>
  <si>
    <t>Adrenal, Hepatic (liver) system, Renal (kidney) system</t>
  </si>
  <si>
    <t>Hepatic (liver) system, Male Reproductive system</t>
  </si>
  <si>
    <t xml:space="preserve">Developmental, Immune system </t>
  </si>
  <si>
    <t>Developmental, Hematological (blood) system</t>
  </si>
  <si>
    <t>Hematological (blood) system, Hepatic (liver) system, Male Reproductive system, Renal (kidney) system</t>
  </si>
  <si>
    <t>Developmental, Female Reproductive system, Hepatic (liver) system, Thyroid system</t>
  </si>
  <si>
    <t>Trimethylbenzene, 1,3,5-</t>
  </si>
  <si>
    <t>Male Reproductive system, Renal (kidney) system</t>
  </si>
  <si>
    <t>Xylenes</t>
  </si>
  <si>
    <t>End of worksheet</t>
  </si>
  <si>
    <t xml:space="preserve">Acute Duration </t>
  </si>
  <si>
    <t>Subchronic Duration</t>
  </si>
  <si>
    <t>Chronic and Cancer Duration</t>
  </si>
  <si>
    <r>
      <rPr>
        <b/>
        <sz val="12"/>
        <rFont val="Calibri"/>
        <family val="2"/>
        <scheme val="minor"/>
      </rPr>
      <t>Rationale for conducting additivity analysis:</t>
    </r>
    <r>
      <rPr>
        <sz val="12"/>
        <rFont val="Calibri"/>
        <family val="2"/>
        <scheme val="minor"/>
      </rPr>
      <t xml:space="preserve">
In many situations a sample of groundwater contains multiple chemicals. Chemicals in combination may cause adverse effects that would not be predicted based on separate exposures to the individual concentrations of each chemical present. Therefore, evaluating the safety of a mixture of chemicals based on individual HRLs may not provide an adequate margin of safety. The procedures stated in the Health Risk Limits (HRLs) Rules for Groundwater for evaluating exposure to multiple chemicals are based on an additive model. The U.S. Environmental Protection Agency (EPA) uses this model as a reasonable approach given what is unknown about how chemicals interact in the body.  Chemicals that share a common health endpoint are evaluated together. Chemicals for which no health endpoint is specified (e.g., None) are not included in any group. Similar health endpoints with or without the endocrine (E) designation are deemed equivalent (e.g., thyroid (E) = thyroid) and should be summed together in the Health Risk Index (HRI) calculation.
For each chemical sharing a health endpoint, a ratio is calculated by comparing the groundwater concentration of the chemical to the exposure duration-specific health-based guidance for that chemical. The ratios are grouped by duration and summed within each health endpoint group.    See https://www.health.state.mn.us/communities/environment/risk/guidance/gw/additivity.html for more information. 
Steps to using this workbook:
1) enter the field water concentration data for each contaminant in the 'DataEntry' worksheet'. 
2) examine each duration specific worksheet to confirm that water concentration data has correctly populated each duration specific worksheet
3) for a snapshot of additivity results for each duration check AllDurations_Summary worksheet. If there is a exceedance, the warning "Exceedances may be occurring" will appear under the health endpoint of concern. 
4) to determine which chemical(s) contributed to the exceedance warning check each duration specific worksheet.  
5) exceedances indicate that a potential cumulative risk concerns exists and should be evaluated more closely.  
For questions or consultation, please contact the Health Risk Assessment Unit of the Minnesota Department of Health at health.risk@state.mn.us or 651-201-4899. </t>
    </r>
  </si>
  <si>
    <t>Developmental, Hepatic (liver) system</t>
  </si>
  <si>
    <t>May 2020</t>
  </si>
  <si>
    <t>Added updates for 1,4-dichlorobenzene and toluene</t>
  </si>
  <si>
    <t>Added updates for 1H-Benzotriazole HBV, Methyl-1H-Benzotrizole (Tolyltraizole) RAA, and 5-methyl-1H-Benzotrizole RAA</t>
  </si>
  <si>
    <t>HBV20</t>
  </si>
  <si>
    <t>72178-02-0</t>
  </si>
  <si>
    <t>Fomesafen</t>
  </si>
  <si>
    <t>April 2020</t>
  </si>
  <si>
    <t>Added updates for trans-1,2-dichloroethene</t>
  </si>
  <si>
    <t>Added updates for fomesafen</t>
  </si>
  <si>
    <t>June 2020</t>
  </si>
  <si>
    <t>Added updates for tris(2-butoxyethyl)phosphate (TBEP)</t>
  </si>
  <si>
    <t>78-51-3</t>
  </si>
  <si>
    <t>Tris(2-butoxyethyl)phosphate (TBEP)</t>
  </si>
  <si>
    <t>September 2020</t>
  </si>
  <si>
    <t>Updated guidance values for Benzophenone; Bromodichloromethane; trans-1,2-Dichloroethene; Imidacloprid; Metolachlor ESA; and Quinoline, which changes as the result of updating water intake rates.</t>
  </si>
  <si>
    <t xml:space="preserve">If you do not find a guidance value for the contaminant of interest please note that MDH has additional guidance as well as rapid assessment values for additional pesticides and pharmaceuticals that may be helpful in providing risk context. See https://www.health.state.mn.us/communities/environment/risk/guidance/index.html for more information. 
</t>
  </si>
  <si>
    <t>October 2020</t>
  </si>
  <si>
    <t>Added updates for cyanazine and atrazine chlorinated degradates.</t>
  </si>
  <si>
    <t>Cyanazine acid (CAC) (degradate of Cyanazine)</t>
  </si>
  <si>
    <t>Cyanazine amide (CAM) (degradate of Cyanazine)</t>
  </si>
  <si>
    <t>36576-43-9</t>
  </si>
  <si>
    <t>36576-42-8</t>
  </si>
  <si>
    <t>Deethylatrazine (DEA) (degradate of Atrazine)</t>
  </si>
  <si>
    <t>6190-65-4</t>
  </si>
  <si>
    <t>21725-40-6</t>
  </si>
  <si>
    <t>Deethylcyanazine (DEC) (degradate of Cyanazine)</t>
  </si>
  <si>
    <t>36749-35-6</t>
  </si>
  <si>
    <t>Deethylcyanazine acid (DCAC) (degradate of Cyanazine)</t>
  </si>
  <si>
    <t>Deethylcyanazine amide (DCAM) (degradate of Cyanazine)</t>
  </si>
  <si>
    <t>36556-77-1</t>
  </si>
  <si>
    <t>3397-62-4</t>
  </si>
  <si>
    <t>1007-28-9</t>
  </si>
  <si>
    <t>RAA20</t>
  </si>
  <si>
    <r>
      <t xml:space="preserve">Deethyldeisopropylatrazine (DACT, DEDI, DDA) (degradate of Atrazine and Cyanazine. </t>
    </r>
    <r>
      <rPr>
        <b/>
        <sz val="11"/>
        <rFont val="Calibri"/>
        <family val="2"/>
      </rPr>
      <t>Use Cyanazine guidance if Cyanazine, CAC, CAM, DEC, DCAC or DCAM ARE present</t>
    </r>
    <r>
      <rPr>
        <sz val="11"/>
        <rFont val="Calibri"/>
        <family val="2"/>
      </rPr>
      <t>)</t>
    </r>
  </si>
  <si>
    <r>
      <t xml:space="preserve">Deethyldeisopropylatrazine (DACT, DEDI, DDA) (degradate of Atrazine and Cyanazine. </t>
    </r>
    <r>
      <rPr>
        <b/>
        <sz val="11"/>
        <rFont val="Calibri"/>
        <family val="2"/>
      </rPr>
      <t>Use Atrazine guidance if Cyanazine, CAC, CAM, DEC, DCAC or DCAM ARE NOT not present</t>
    </r>
    <r>
      <rPr>
        <sz val="11"/>
        <rFont val="Calibri"/>
        <family val="2"/>
      </rPr>
      <t>)</t>
    </r>
  </si>
  <si>
    <r>
      <t xml:space="preserve">Deisopropylatrazine (DIA) (degradate of Atrazine and Cyanazine. </t>
    </r>
    <r>
      <rPr>
        <b/>
        <sz val="11"/>
        <rFont val="Calibri"/>
        <family val="2"/>
      </rPr>
      <t>Use Cyanazine guidance if Cyanazine, CAC, CAM, DEC, DCAC or DCAM ARE present</t>
    </r>
    <r>
      <rPr>
        <sz val="11"/>
        <rFont val="Calibri"/>
        <family val="2"/>
      </rPr>
      <t>)</t>
    </r>
  </si>
  <si>
    <r>
      <t xml:space="preserve">Deisopropylatrazine (DIA) (degradate of Atrazine and Cyanazine. </t>
    </r>
    <r>
      <rPr>
        <b/>
        <sz val="11"/>
        <rFont val="Calibri"/>
        <family val="2"/>
      </rPr>
      <t>Use Atrazine guidance if Cyanazine, CAC, CAM, DEC, DCAC or DCAM ARE NOT present</t>
    </r>
    <r>
      <rPr>
        <sz val="11"/>
        <rFont val="Calibri"/>
        <family val="2"/>
      </rPr>
      <t>)</t>
    </r>
  </si>
  <si>
    <r>
      <rPr>
        <vertAlign val="superscript"/>
        <sz val="11"/>
        <rFont val="Calibri"/>
        <family val="2"/>
        <scheme val="minor"/>
      </rPr>
      <t>#</t>
    </r>
    <r>
      <rPr>
        <sz val="11"/>
        <rFont val="Calibri"/>
        <family val="2"/>
        <scheme val="minor"/>
      </rPr>
      <t>Dual guidance</t>
    </r>
  </si>
  <si>
    <r>
      <t xml:space="preserve">Deethyldeisopropylatrazine (DACT, DEDI, DDA) (degradate of Atrazine and Cyanazine. </t>
    </r>
    <r>
      <rPr>
        <b/>
        <sz val="11"/>
        <rFont val="Calibri"/>
        <family val="2"/>
      </rPr>
      <t>Use Atrazine guidance if Cyanazine, CAC, CAM, DEC, DCAC or DCAM ARE NOT present</t>
    </r>
    <r>
      <rPr>
        <sz val="11"/>
        <rFont val="Calibri"/>
        <family val="2"/>
      </rPr>
      <t>)</t>
    </r>
  </si>
  <si>
    <t>February 2021</t>
  </si>
  <si>
    <t>Renal (kidney)  system</t>
  </si>
  <si>
    <t>Added updated guidance values for 1,1'-biphenyl</t>
  </si>
  <si>
    <t>August 2021</t>
  </si>
  <si>
    <t>45187-15-3; 375-73-5</t>
  </si>
  <si>
    <t>45048-62-2; 375-22-4</t>
  </si>
  <si>
    <t>210880-92-5; 205510-53-8</t>
  </si>
  <si>
    <t>93413-62-8; 386750-22-7; 300827-87-6; 93414-04-1</t>
  </si>
  <si>
    <t>Added CAS Numbers for Clothianidin, Desvenlafaxine, PFBA and PFBS on Data Entry and All Guidance worksheets</t>
  </si>
  <si>
    <t>210880-92-5; (Formerly 205510-53-8)</t>
  </si>
  <si>
    <t>September 2021</t>
  </si>
  <si>
    <t>Added new guidance values for 1,2-Dichloropropane</t>
  </si>
  <si>
    <t>13674-87-8</t>
  </si>
  <si>
    <t>57-63-6</t>
  </si>
  <si>
    <t>Corrected error in current guidance value for Dichlorodifluoromethane; CAS numbers for TDCPP (13674-87-8) and 17α-Ethinylestradiol (57-63-6); HRL year for 1,4-Dichlorobenzene (106-46-7); and guidance value type typos for Anthracene (120-12-7), 1,1-Dichloroethylene (75-35-4), 1,2-Dichloropropane (78-87-5), and Dioseb (88-85-7)</t>
  </si>
  <si>
    <t>December 2021</t>
  </si>
  <si>
    <t>Added update for Tetrachloroethylene (PERC) and TDCCP.</t>
  </si>
  <si>
    <t>blank cell</t>
  </si>
  <si>
    <t>Added PFHxA guidance</t>
  </si>
  <si>
    <t>92612-52-7; 307-24-4; 21615-47-4; 2923-26-4</t>
  </si>
  <si>
    <t>Perfluorohexanoate (PFHxA)</t>
  </si>
  <si>
    <t>National Primary Drinking Water Regulations | US EPA (https://www.epa.gov/ground-water-and-drinking-water/national-primary-drinking-water-regulations#Organic)</t>
  </si>
  <si>
    <t>Short Term Duration</t>
  </si>
  <si>
    <t>Update to EPA MCL Links, spelling corrections, Short Term notation consistency</t>
  </si>
  <si>
    <t>Manganese (short term) and nitrate (acute) values added as guidance for longer durations</t>
  </si>
  <si>
    <t>February 2022</t>
  </si>
  <si>
    <t xml:space="preserve">Update PFOA additivity endpoints and n-hexane guidance values. </t>
  </si>
  <si>
    <t>Pancreas</t>
  </si>
  <si>
    <t>RAA22</t>
  </si>
  <si>
    <t>March 2022</t>
  </si>
  <si>
    <t>Update guidance values and additivity endpoints for PFBS</t>
  </si>
  <si>
    <r>
      <t>Perfluorooctanoate (PFOA)</t>
    </r>
    <r>
      <rPr>
        <vertAlign val="superscript"/>
        <sz val="11"/>
        <rFont val="Calibri"/>
        <family val="2"/>
      </rPr>
      <t>#</t>
    </r>
    <r>
      <rPr>
        <sz val="11"/>
        <rFont val="Calibri"/>
        <family val="2"/>
      </rPr>
      <t xml:space="preserve"> </t>
    </r>
  </si>
  <si>
    <t>Update dates for venlafaxine and AMPA (aminomethylphosphonic acid)</t>
  </si>
  <si>
    <t>September 2022</t>
  </si>
  <si>
    <t>Individual HI values are now shown with two decimal points to make the basis of the HRI value more transparent. HRI values of 1.1 are flagged as a potential exceedence.</t>
  </si>
  <si>
    <t xml:space="preserve">Updated  the name for "1,1'-Biphenyl" to "Biphenyl" to better reflex the more commonly used name, and to ensure consistency in our documents.  </t>
  </si>
  <si>
    <t>Biphenyl</t>
  </si>
  <si>
    <t>November 2022</t>
  </si>
  <si>
    <t>January 2023</t>
  </si>
  <si>
    <t>Add update guidance for chlorothalonil and 1,2-dibromoethane. Add new guidance for 4-hydroxychlorothalonil.</t>
  </si>
  <si>
    <t>HBV23</t>
  </si>
  <si>
    <t>Gastrointestinal system, Hepatic (liver) system, Renal (kidney) system</t>
  </si>
  <si>
    <t>28343-61-5</t>
  </si>
  <si>
    <t>Hydroxychlorothalonil, 4-</t>
  </si>
  <si>
    <t>RAA23</t>
  </si>
  <si>
    <t>Female reproductive system, Hepatic (liver) system, Immune system, Male reproductive system, Renal (kidney) system, Respiratory system, Spleen</t>
  </si>
  <si>
    <t>Female reproductive system, Hepatic (liver) system, Immune system, Male reproductive system, Respiratory system</t>
  </si>
  <si>
    <t>November 2023</t>
  </si>
  <si>
    <t>HRL23</t>
  </si>
  <si>
    <t>Short-Term</t>
  </si>
  <si>
    <t xml:space="preserve">Updated to reflect the adoption of Health Based Values (HBVs)  for 36 contaminants into rule as Health Risk Limits (HRLs). </t>
  </si>
  <si>
    <t>Carbon disulfide</t>
  </si>
  <si>
    <t>Updated PFOA and PFOS guidance values and health endpoints</t>
  </si>
  <si>
    <t>January 2024</t>
  </si>
  <si>
    <t>141112-29-0</t>
  </si>
  <si>
    <t>Isoxaflutole</t>
  </si>
  <si>
    <t>HBV24</t>
  </si>
  <si>
    <t>Isoxafluotle</t>
  </si>
  <si>
    <t>May 2024</t>
  </si>
  <si>
    <t>Added Isoxaflutole and DKN</t>
  </si>
  <si>
    <t>143701-75-1</t>
  </si>
  <si>
    <t>RAA24</t>
  </si>
  <si>
    <t>Diketonitrile (DKN)</t>
  </si>
  <si>
    <t>RAA</t>
  </si>
  <si>
    <t>Diketonitrile (DKN) (degradage of Isoxaflutole)</t>
  </si>
  <si>
    <t>Perfluorohexane sulfonate (PFHxS) (MDH value)</t>
  </si>
  <si>
    <t>## For the contaminant PFHxS, to view results for the Minnesota Department of Health (MDH) HRL value, enter the water concentration in the MDH line and leave the line EPA MCL water concentration blank</t>
  </si>
  <si>
    <t>## For the contaminant PFHxS, to view results for the Minnesota Department of Health (MDH) HRL value, enter the water concentration in the MDH line and leave the line EPA MCL water concentration blank.</t>
  </si>
  <si>
    <r>
      <t>HRL</t>
    </r>
    <r>
      <rPr>
        <b/>
        <vertAlign val="subscript"/>
        <sz val="11"/>
        <rFont val="Calibri"/>
        <family val="2"/>
      </rPr>
      <t>MCL</t>
    </r>
    <r>
      <rPr>
        <b/>
        <sz val="11"/>
        <rFont val="Calibri"/>
        <family val="2"/>
      </rPr>
      <t xml:space="preserve">  - see EPA information on Maximum Contaminant Levels for more information</t>
    </r>
  </si>
  <si>
    <r>
      <t>HRL</t>
    </r>
    <r>
      <rPr>
        <b/>
        <vertAlign val="subscript"/>
        <sz val="11"/>
        <color rgb="FF000000"/>
        <rFont val="Calibri"/>
        <family val="2"/>
      </rPr>
      <t>MCL</t>
    </r>
  </si>
  <si>
    <t>Perfluorohexane sulfonate (PFHxS) (EPA MCL/MCLG value)</t>
  </si>
  <si>
    <t>EPA MCLG/MCL</t>
  </si>
  <si>
    <r>
      <rPr>
        <b/>
        <sz val="11"/>
        <rFont val="Calibri"/>
        <family val="2"/>
      </rPr>
      <t xml:space="preserve">Minnesota Department of Health HRL value of 0.047 µg/L.## </t>
    </r>
    <r>
      <rPr>
        <sz val="11"/>
        <rFont val="Calibri"/>
        <family val="2"/>
      </rPr>
      <t xml:space="preserve">
Perfluorohexane sulfonate (PFHxS)</t>
    </r>
    <r>
      <rPr>
        <b/>
        <sz val="11"/>
        <color rgb="FFC00000"/>
        <rFont val="Calibri"/>
        <family val="2"/>
      </rPr>
      <t xml:space="preserve">
</t>
    </r>
    <r>
      <rPr>
        <b/>
        <sz val="11"/>
        <rFont val="Calibri"/>
        <family val="2"/>
      </rPr>
      <t xml:space="preserve">
</t>
    </r>
    <r>
      <rPr>
        <b/>
        <sz val="11"/>
        <color rgb="FFC00000"/>
        <rFont val="Calibri"/>
        <family val="2"/>
      </rPr>
      <t>Only enter data in this box OR the one above.</t>
    </r>
    <r>
      <rPr>
        <b/>
        <sz val="11"/>
        <rFont val="Calibri"/>
        <family val="2"/>
      </rPr>
      <t xml:space="preserve">  </t>
    </r>
    <r>
      <rPr>
        <b/>
        <sz val="11"/>
        <color rgb="FFC00000"/>
        <rFont val="Calibri"/>
        <family val="2"/>
      </rPr>
      <t xml:space="preserve">If values are entered in both boxes, the calculation will be based only on the EPA MCLG/MCL value. </t>
    </r>
  </si>
  <si>
    <r>
      <rPr>
        <b/>
        <sz val="11"/>
        <rFont val="Calibri"/>
        <family val="2"/>
      </rPr>
      <t>U.S. Environmental Protection Agency (EPA)  Maximum Contaminant Level of 0.010 µg/L.</t>
    </r>
    <r>
      <rPr>
        <sz val="11"/>
        <rFont val="Calibri"/>
        <family val="2"/>
      </rPr>
      <t xml:space="preserve">
Perfluorohexane sulfonate (PFHxS) -</t>
    </r>
    <r>
      <rPr>
        <sz val="11"/>
        <color rgb="FFC00000"/>
        <rFont val="Calibri"/>
        <family val="2"/>
      </rPr>
      <t xml:space="preserve">
</t>
    </r>
    <r>
      <rPr>
        <b/>
        <sz val="11"/>
        <color rgb="FFC00000"/>
        <rFont val="Calibri"/>
        <family val="2"/>
      </rPr>
      <t xml:space="preserve">
Only enter data in this box OR the one below</t>
    </r>
    <r>
      <rPr>
        <sz val="11"/>
        <color rgb="FFC00000"/>
        <rFont val="Calibri"/>
        <family val="2"/>
      </rPr>
      <t xml:space="preserve">. </t>
    </r>
    <r>
      <rPr>
        <b/>
        <sz val="11"/>
        <color rgb="FFC00000"/>
        <rFont val="Calibri"/>
        <family val="2"/>
      </rPr>
      <t xml:space="preserve"> If values are entered in both boxes, the calculation will be based only on the EPA MCLG/MCL value. </t>
    </r>
  </si>
  <si>
    <t>September 2024</t>
  </si>
  <si>
    <t>Added option for PHFxS to include EPA's value or MDH's value</t>
  </si>
  <si>
    <t>March 2025</t>
  </si>
  <si>
    <t>Added values for Methyl Ethyl Ketone and Tributyl Phosphate</t>
  </si>
  <si>
    <r>
      <t>Methyl ethyl ketone (MEK, 2-butanone)</t>
    </r>
    <r>
      <rPr>
        <vertAlign val="superscript"/>
        <sz val="11"/>
        <rFont val="Calibri"/>
        <family val="2"/>
      </rPr>
      <t>#</t>
    </r>
  </si>
  <si>
    <t>HBV25</t>
  </si>
  <si>
    <t>Developmental; Renal (kidney) system</t>
  </si>
  <si>
    <t>126-73-8</t>
  </si>
  <si>
    <t>Tributyl phosphate</t>
  </si>
  <si>
    <t>April 2025</t>
  </si>
  <si>
    <t>Added values for Sulfentrazone and Sulfentrazone 3-Carboxylic Acid</t>
  </si>
  <si>
    <t>122836-35-5</t>
  </si>
  <si>
    <t>Sulfentrazone</t>
  </si>
  <si>
    <t>134391-01-08</t>
  </si>
  <si>
    <t>Sulfentrazone 3-Carboxylic Acid</t>
  </si>
  <si>
    <t>RAA25</t>
  </si>
  <si>
    <t>August 2025</t>
  </si>
  <si>
    <t>HRL25</t>
  </si>
  <si>
    <t>Blank</t>
  </si>
  <si>
    <t>194992-44-4</t>
  </si>
  <si>
    <t xml:space="preserve">Updated to reflect the adoption of Health-Based Values (HBVs) for Chlorothalonil, 1,2-Dibromoethane (EDB), PFOA, and PFOS as Health Risk Limits (HRLs) and repeal of HRLs for anthracene and dichlorodifluoromethane; updated CAS number for Acetochlor OXA. </t>
  </si>
  <si>
    <t>January  2026</t>
  </si>
  <si>
    <t>Added values for Pyroxasulfone and Pyroxasulfone M1 and M3</t>
  </si>
  <si>
    <t>447399-55-5</t>
  </si>
  <si>
    <t>Pyroxasulfone</t>
  </si>
  <si>
    <t>1379794-40-7</t>
  </si>
  <si>
    <t>Pyroxasulfone M1</t>
  </si>
  <si>
    <t>1379794-41-8</t>
  </si>
  <si>
    <t>Pyroxasulfone M3</t>
  </si>
  <si>
    <t>HBV26</t>
  </si>
  <si>
    <t>Cardiovasular</t>
  </si>
  <si>
    <t>RAA26</t>
  </si>
  <si>
    <t>June 2026</t>
  </si>
  <si>
    <r>
      <t xml:space="preserve">Added values for </t>
    </r>
    <r>
      <rPr>
        <i/>
        <sz val="11"/>
        <color theme="1"/>
        <rFont val="Calibri"/>
        <family val="2"/>
        <scheme val="minor"/>
      </rPr>
      <t>o-</t>
    </r>
    <r>
      <rPr>
        <sz val="11"/>
        <color theme="1"/>
        <rFont val="Calibri"/>
        <family val="2"/>
        <scheme val="minor"/>
      </rPr>
      <t>Toluidine</t>
    </r>
  </si>
  <si>
    <t>95-53-4</t>
  </si>
  <si>
    <t>o-Toluidine</t>
  </si>
  <si>
    <r>
      <rPr>
        <i/>
        <sz val="11"/>
        <rFont val="Calibri"/>
        <family val="2"/>
      </rPr>
      <t>o-</t>
    </r>
    <r>
      <rPr>
        <sz val="11"/>
        <rFont val="Calibri"/>
        <family val="2"/>
      </rPr>
      <t>Toluidine</t>
    </r>
  </si>
  <si>
    <t xml:space="preserve">Enter Water Contaminant Concentration 
(µg/L) </t>
  </si>
  <si>
    <r>
      <t xml:space="preserve">All Duration Summary  </t>
    </r>
    <r>
      <rPr>
        <sz val="18"/>
        <color theme="1"/>
        <rFont val="Calibri"/>
        <family val="2"/>
        <scheme val="minor"/>
      </rPr>
      <t xml:space="preserve">All Health Risk Indexes over 1.1 are flagged. </t>
    </r>
  </si>
  <si>
    <r>
      <t xml:space="preserve">Subchronic Duration Results (Enter water concentrations in </t>
    </r>
    <r>
      <rPr>
        <b/>
        <sz val="14"/>
        <rFont val="Calibri"/>
        <family val="2"/>
      </rPr>
      <t>µ</t>
    </r>
    <r>
      <rPr>
        <b/>
        <sz val="14"/>
        <rFont val="Calibri"/>
        <family val="2"/>
        <scheme val="minor"/>
      </rPr>
      <t>g/L on the DataEntry tab)</t>
    </r>
  </si>
  <si>
    <t>Short-Term Duration Rsults (Enter water concentrations in µg/L on the DataEntry tab)</t>
  </si>
  <si>
    <t>Chronic and Cancer Duration Results (Enter water concentrations in µg/L on the DataEntry tab)</t>
  </si>
  <si>
    <t>Hematological (blood) system, Hepatic (liver)system, Renal (kidney) system</t>
  </si>
  <si>
    <t>Hepatic (liver)system, Renal (kidney) system</t>
  </si>
  <si>
    <t>Acute Duration Worksheet (Enter water concentrations in µg/L on the DataEntry tab)</t>
  </si>
  <si>
    <r>
      <t xml:space="preserve">Enter water concetration data in </t>
    </r>
    <r>
      <rPr>
        <b/>
        <sz val="11"/>
        <rFont val="Calibri"/>
        <family val="2"/>
      </rPr>
      <t>µ</t>
    </r>
    <r>
      <rPr>
        <b/>
        <sz val="11"/>
        <rFont val="Calibri"/>
        <family val="2"/>
        <scheme val="minor"/>
      </rPr>
      <t xml:space="preserve">g/L in the "Enter Water Contaminant Concentration" column cells for the appropriate chemical. Results will appear on the All_Duration_Summary tab and under each following duration tab.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</si>
</sst>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0" x14ac:knownFonts="1">
    <font>
      <sz val="11"/>
      <color theme="1"/>
      <name val="Calibri"/>
      <family val="2"/>
      <scheme val="minor"/>
    </font>
    <font>
      <sz val="11"/>
      <color rgb="FFFF0000"/>
      <name val="Calibri"/>
      <family val="2"/>
      <scheme val="minor"/>
    </font>
    <font>
      <b/>
      <sz val="11"/>
      <color theme="1"/>
      <name val="Calibri"/>
      <family val="2"/>
      <scheme val="minor"/>
    </font>
    <font>
      <b/>
      <sz val="12"/>
      <name val="Calibri"/>
      <family val="2"/>
      <scheme val="minor"/>
    </font>
    <font>
      <b/>
      <i/>
      <sz val="12"/>
      <name val="Calibri"/>
      <family val="2"/>
      <scheme val="minor"/>
    </font>
    <font>
      <b/>
      <i/>
      <u/>
      <sz val="12"/>
      <name val="Calibri"/>
      <family val="2"/>
      <scheme val="minor"/>
    </font>
    <font>
      <sz val="12"/>
      <name val="Calibri"/>
      <family val="2"/>
      <scheme val="minor"/>
    </font>
    <font>
      <sz val="12"/>
      <color theme="1"/>
      <name val="Calibri"/>
      <family val="2"/>
      <scheme val="minor"/>
    </font>
    <font>
      <b/>
      <sz val="11"/>
      <name val="Calibri"/>
      <family val="2"/>
      <scheme val="minor"/>
    </font>
    <font>
      <sz val="11"/>
      <name val="Calibri"/>
      <family val="2"/>
      <scheme val="minor"/>
    </font>
    <font>
      <b/>
      <sz val="11"/>
      <color rgb="FF000000"/>
      <name val="Calibri"/>
      <family val="2"/>
    </font>
    <font>
      <sz val="11"/>
      <name val="Calibri"/>
      <family val="2"/>
    </font>
    <font>
      <vertAlign val="superscript"/>
      <sz val="11"/>
      <name val="Calibri"/>
      <family val="2"/>
    </font>
    <font>
      <u/>
      <sz val="11"/>
      <color theme="10"/>
      <name val="Calibri"/>
      <family val="2"/>
      <scheme val="minor"/>
    </font>
    <font>
      <b/>
      <sz val="18"/>
      <color theme="1"/>
      <name val="Calibri"/>
      <family val="2"/>
      <scheme val="minor"/>
    </font>
    <font>
      <b/>
      <sz val="11"/>
      <color theme="0"/>
      <name val="Calibri"/>
      <family val="2"/>
    </font>
    <font>
      <b/>
      <sz val="11"/>
      <name val="Calibri"/>
      <family val="2"/>
    </font>
    <font>
      <vertAlign val="superscript"/>
      <sz val="11"/>
      <name val="Calibri"/>
      <family val="2"/>
      <scheme val="minor"/>
    </font>
    <font>
      <b/>
      <sz val="14"/>
      <name val="Calibri"/>
      <family val="2"/>
      <scheme val="minor"/>
    </font>
    <font>
      <b/>
      <i/>
      <sz val="11"/>
      <name val="Calibri"/>
      <family val="2"/>
      <scheme val="minor"/>
    </font>
    <font>
      <b/>
      <sz val="18"/>
      <color rgb="FF000000"/>
      <name val="Calibri"/>
      <family val="2"/>
    </font>
    <font>
      <sz val="11"/>
      <color theme="0"/>
      <name val="Calibri"/>
      <family val="2"/>
      <scheme val="minor"/>
    </font>
    <font>
      <sz val="11"/>
      <color rgb="FFC00000"/>
      <name val="Calibri"/>
      <family val="2"/>
    </font>
    <font>
      <b/>
      <sz val="11"/>
      <color rgb="FFC00000"/>
      <name val="Calibri"/>
      <family val="2"/>
    </font>
    <font>
      <b/>
      <vertAlign val="subscript"/>
      <sz val="11"/>
      <name val="Calibri"/>
      <family val="2"/>
    </font>
    <font>
      <b/>
      <vertAlign val="subscript"/>
      <sz val="11"/>
      <color rgb="FF000000"/>
      <name val="Calibri"/>
      <family val="2"/>
    </font>
    <font>
      <i/>
      <sz val="11"/>
      <color theme="1"/>
      <name val="Calibri"/>
      <family val="2"/>
      <scheme val="minor"/>
    </font>
    <font>
      <i/>
      <sz val="11"/>
      <name val="Calibri"/>
      <family val="2"/>
    </font>
    <font>
      <sz val="18"/>
      <color theme="1"/>
      <name val="Calibri"/>
      <family val="2"/>
      <scheme val="minor"/>
    </font>
    <font>
      <b/>
      <sz val="14"/>
      <name val="Calibri"/>
      <family val="2"/>
    </font>
  </fonts>
  <fills count="7">
    <fill>
      <patternFill patternType="none"/>
    </fill>
    <fill>
      <patternFill patternType="gray125"/>
    </fill>
    <fill>
      <patternFill patternType="solid">
        <fgColor theme="0" tint="-0.14999847407452621"/>
        <bgColor rgb="FFC0C0C0"/>
      </patternFill>
    </fill>
    <fill>
      <patternFill patternType="solid">
        <fgColor theme="3" tint="0.79998168889431442"/>
        <bgColor rgb="FFC0C0C0"/>
      </patternFill>
    </fill>
    <fill>
      <patternFill patternType="solid">
        <fgColor rgb="FF99FF99"/>
        <bgColor indexed="64"/>
      </patternFill>
    </fill>
    <fill>
      <patternFill patternType="solid">
        <fgColor theme="0" tint="-0.14999847407452621"/>
        <bgColor indexed="64"/>
      </patternFill>
    </fill>
    <fill>
      <patternFill patternType="solid">
        <fgColor rgb="FFFFFF00"/>
        <bgColor indexed="64"/>
      </patternFill>
    </fill>
  </fills>
  <borders count="59">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top style="thin">
        <color auto="1"/>
      </top>
      <bottom style="thin">
        <color auto="1"/>
      </bottom>
      <diagonal/>
    </border>
    <border>
      <left style="thin">
        <color auto="1"/>
      </left>
      <right/>
      <top style="thin">
        <color auto="1"/>
      </top>
      <bottom/>
      <diagonal/>
    </border>
    <border>
      <left style="thin">
        <color auto="1"/>
      </left>
      <right style="thin">
        <color auto="1"/>
      </right>
      <top style="thin">
        <color auto="1"/>
      </top>
      <bottom style="medium">
        <color theme="0" tint="-0.499984740745262"/>
      </bottom>
      <diagonal/>
    </border>
    <border>
      <left style="medium">
        <color theme="0" tint="-0.499984740745262"/>
      </left>
      <right style="thin">
        <color theme="0" tint="-0.499984740745262"/>
      </right>
      <top style="medium">
        <color theme="0" tint="-0.499984740745262"/>
      </top>
      <bottom style="thin">
        <color theme="0" tint="-0.499984740745262"/>
      </bottom>
      <diagonal/>
    </border>
    <border>
      <left style="thin">
        <color theme="0" tint="-0.499984740745262"/>
      </left>
      <right style="thin">
        <color theme="0" tint="-0.499984740745262"/>
      </right>
      <top style="medium">
        <color theme="0" tint="-0.499984740745262"/>
      </top>
      <bottom style="thin">
        <color theme="0" tint="-0.499984740745262"/>
      </bottom>
      <diagonal/>
    </border>
    <border>
      <left style="thin">
        <color theme="0" tint="-0.499984740745262"/>
      </left>
      <right/>
      <top style="medium">
        <color theme="0" tint="-0.499984740745262"/>
      </top>
      <bottom style="thin">
        <color theme="0" tint="-0.499984740745262"/>
      </bottom>
      <diagonal/>
    </border>
    <border>
      <left style="thin">
        <color theme="0" tint="-0.499984740745262"/>
      </left>
      <right style="thin">
        <color theme="0" tint="-0.499984740745262"/>
      </right>
      <top style="medium">
        <color theme="0" tint="-0.499984740745262"/>
      </top>
      <bottom/>
      <diagonal/>
    </border>
    <border>
      <left style="thin">
        <color theme="0" tint="-0.499984740745262"/>
      </left>
      <right style="medium">
        <color theme="0" tint="-0.499984740745262"/>
      </right>
      <top style="medium">
        <color theme="0" tint="-0.499984740745262"/>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medium">
        <color theme="0" tint="-0.499984740745262"/>
      </bottom>
      <diagonal/>
    </border>
    <border>
      <left style="thin">
        <color theme="0" tint="-0.499984740745262"/>
      </left>
      <right/>
      <top style="thin">
        <color theme="0" tint="-0.499984740745262"/>
      </top>
      <bottom style="medium">
        <color theme="0" tint="-0.499984740745262"/>
      </bottom>
      <diagonal/>
    </border>
    <border>
      <left style="double">
        <color auto="1"/>
      </left>
      <right/>
      <top style="thin">
        <color auto="1"/>
      </top>
      <bottom style="thin">
        <color auto="1"/>
      </bottom>
      <diagonal/>
    </border>
    <border>
      <left style="double">
        <color auto="1"/>
      </left>
      <right/>
      <top style="thin">
        <color auto="1"/>
      </top>
      <bottom/>
      <diagonal/>
    </border>
    <border>
      <left style="double">
        <color auto="1"/>
      </left>
      <right style="thin">
        <color theme="0" tint="-0.499984740745262"/>
      </right>
      <top style="medium">
        <color theme="0" tint="-0.499984740745262"/>
      </top>
      <bottom style="thin">
        <color theme="0" tint="-0.499984740745262"/>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top/>
      <bottom style="medium">
        <color auto="1"/>
      </bottom>
      <diagonal/>
    </border>
    <border>
      <left style="thin">
        <color auto="1"/>
      </left>
      <right style="thin">
        <color auto="1"/>
      </right>
      <top style="medium">
        <color theme="0" tint="-0.499984740745262"/>
      </top>
      <bottom style="thin">
        <color auto="1"/>
      </bottom>
      <diagonal/>
    </border>
    <border>
      <left style="thin">
        <color theme="0" tint="-0.34998626667073579"/>
      </left>
      <right style="thin">
        <color theme="0" tint="-0.34998626667073579"/>
      </right>
      <top style="thin">
        <color theme="0" tint="-0.34998626667073579"/>
      </top>
      <bottom style="medium">
        <color theme="0" tint="-0.499984740745262"/>
      </bottom>
      <diagonal/>
    </border>
    <border>
      <left style="double">
        <color auto="1"/>
      </left>
      <right/>
      <top style="medium">
        <color theme="0" tint="-0.499984740745262"/>
      </top>
      <bottom style="thin">
        <color theme="0" tint="-0.499984740745262"/>
      </bottom>
      <diagonal/>
    </border>
    <border>
      <left style="double">
        <color auto="1"/>
      </left>
      <right/>
      <top style="thin">
        <color theme="0" tint="-0.499984740745262"/>
      </top>
      <bottom style="thin">
        <color theme="0" tint="-0.499984740745262"/>
      </bottom>
      <diagonal/>
    </border>
    <border>
      <left style="double">
        <color auto="1"/>
      </left>
      <right/>
      <top style="thin">
        <color theme="0" tint="-0.499984740745262"/>
      </top>
      <bottom style="medium">
        <color theme="0" tint="-0.499984740745262"/>
      </bottom>
      <diagonal/>
    </border>
    <border>
      <left style="double">
        <color theme="0" tint="-0.499984740745262"/>
      </left>
      <right style="thin">
        <color theme="0" tint="-0.499984740745262"/>
      </right>
      <top style="medium">
        <color theme="0" tint="-0.499984740745262"/>
      </top>
      <bottom/>
      <diagonal/>
    </border>
    <border>
      <left style="thin">
        <color theme="0" tint="-0.499984740745262"/>
      </left>
      <right style="double">
        <color theme="0" tint="-0.499984740745262"/>
      </right>
      <top style="medium">
        <color theme="0" tint="-0.499984740745262"/>
      </top>
      <bottom/>
      <diagonal/>
    </border>
    <border>
      <left style="double">
        <color theme="0" tint="-0.499984740745262"/>
      </left>
      <right style="thin">
        <color theme="0" tint="-0.34998626667073579"/>
      </right>
      <top style="thin">
        <color theme="0" tint="-0.34998626667073579"/>
      </top>
      <bottom style="thin">
        <color theme="0" tint="-0.34998626667073579"/>
      </bottom>
      <diagonal/>
    </border>
    <border>
      <left style="thin">
        <color theme="0" tint="-0.34998626667073579"/>
      </left>
      <right style="double">
        <color theme="0" tint="-0.499984740745262"/>
      </right>
      <top style="thin">
        <color theme="0" tint="-0.34998626667073579"/>
      </top>
      <bottom style="thin">
        <color theme="0" tint="-0.34998626667073579"/>
      </bottom>
      <diagonal/>
    </border>
    <border>
      <left style="double">
        <color theme="0" tint="-0.499984740745262"/>
      </left>
      <right style="thin">
        <color theme="0" tint="-0.34998626667073579"/>
      </right>
      <top style="thin">
        <color theme="0" tint="-0.34998626667073579"/>
      </top>
      <bottom style="medium">
        <color theme="0" tint="-0.499984740745262"/>
      </bottom>
      <diagonal/>
    </border>
    <border>
      <left style="thin">
        <color theme="0" tint="-0.34998626667073579"/>
      </left>
      <right style="double">
        <color theme="0" tint="-0.499984740745262"/>
      </right>
      <top style="thin">
        <color theme="0" tint="-0.34998626667073579"/>
      </top>
      <bottom style="medium">
        <color theme="0" tint="-0.499984740745262"/>
      </bottom>
      <diagonal/>
    </border>
    <border>
      <left style="double">
        <color theme="0" tint="-0.499984740745262"/>
      </left>
      <right style="thin">
        <color theme="0" tint="-0.499984740745262"/>
      </right>
      <top style="medium">
        <color theme="0" tint="-0.499984740745262"/>
      </top>
      <bottom style="thin">
        <color theme="0" tint="-0.499984740745262"/>
      </bottom>
      <diagonal/>
    </border>
    <border>
      <left style="thin">
        <color theme="0" tint="-0.499984740745262"/>
      </left>
      <right style="double">
        <color theme="0" tint="-0.499984740745262"/>
      </right>
      <top style="medium">
        <color theme="0" tint="-0.499984740745262"/>
      </top>
      <bottom style="thin">
        <color theme="0" tint="-0.499984740745262"/>
      </bottom>
      <diagonal/>
    </border>
    <border>
      <left style="double">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double">
        <color theme="0" tint="-0.499984740745262"/>
      </right>
      <top style="thin">
        <color theme="0" tint="-0.499984740745262"/>
      </top>
      <bottom style="thin">
        <color theme="0" tint="-0.499984740745262"/>
      </bottom>
      <diagonal/>
    </border>
    <border>
      <left style="double">
        <color auto="1"/>
      </left>
      <right style="thin">
        <color theme="0" tint="-0.499984740745262"/>
      </right>
      <top style="thin">
        <color theme="0" tint="-0.499984740745262"/>
      </top>
      <bottom style="thin">
        <color theme="0" tint="-0.499984740745262"/>
      </bottom>
      <diagonal/>
    </border>
    <border>
      <left style="thin">
        <color theme="0" tint="-0.499984740745262"/>
      </left>
      <right style="double">
        <color auto="1"/>
      </right>
      <top style="thin">
        <color theme="0" tint="-0.499984740745262"/>
      </top>
      <bottom style="thin">
        <color theme="0" tint="-0.499984740745262"/>
      </bottom>
      <diagonal/>
    </border>
    <border>
      <left style="double">
        <color auto="1"/>
      </left>
      <right style="thin">
        <color theme="0" tint="-0.499984740745262"/>
      </right>
      <top style="thin">
        <color theme="0" tint="-0.499984740745262"/>
      </top>
      <bottom style="double">
        <color auto="1"/>
      </bottom>
      <diagonal/>
    </border>
    <border>
      <left style="thin">
        <color theme="0" tint="-0.499984740745262"/>
      </left>
      <right style="thin">
        <color theme="0" tint="-0.499984740745262"/>
      </right>
      <top style="thin">
        <color theme="0" tint="-0.499984740745262"/>
      </top>
      <bottom style="double">
        <color auto="1"/>
      </bottom>
      <diagonal/>
    </border>
    <border>
      <left style="thin">
        <color theme="0" tint="-0.499984740745262"/>
      </left>
      <right style="double">
        <color auto="1"/>
      </right>
      <top style="thin">
        <color theme="0" tint="-0.499984740745262"/>
      </top>
      <bottom style="double">
        <color auto="1"/>
      </bottom>
      <diagonal/>
    </border>
    <border>
      <left style="thick">
        <color theme="0" tint="-0.499984740745262"/>
      </left>
      <right style="thin">
        <color theme="0" tint="-0.499984740745262"/>
      </right>
      <top style="thick">
        <color theme="0" tint="-0.499984740745262"/>
      </top>
      <bottom style="medium">
        <color theme="0" tint="-0.499984740745262"/>
      </bottom>
      <diagonal/>
    </border>
    <border>
      <left style="thin">
        <color theme="0" tint="-0.499984740745262"/>
      </left>
      <right style="thin">
        <color theme="0" tint="-0.499984740745262"/>
      </right>
      <top style="thick">
        <color theme="0" tint="-0.499984740745262"/>
      </top>
      <bottom style="medium">
        <color theme="0" tint="-0.499984740745262"/>
      </bottom>
      <diagonal/>
    </border>
    <border>
      <left style="thin">
        <color theme="0" tint="-0.499984740745262"/>
      </left>
      <right style="thick">
        <color theme="0" tint="-0.499984740745262"/>
      </right>
      <top style="thick">
        <color theme="0" tint="-0.499984740745262"/>
      </top>
      <bottom style="medium">
        <color theme="0" tint="-0.499984740745262"/>
      </bottom>
      <diagonal/>
    </border>
    <border>
      <left style="thick">
        <color theme="0" tint="-0.499984740745262"/>
      </left>
      <right style="thin">
        <color auto="1"/>
      </right>
      <top style="medium">
        <color theme="0" tint="-0.499984740745262"/>
      </top>
      <bottom/>
      <diagonal/>
    </border>
    <border>
      <left style="thin">
        <color auto="1"/>
      </left>
      <right style="thick">
        <color theme="0" tint="-0.499984740745262"/>
      </right>
      <top style="medium">
        <color theme="0" tint="-0.499984740745262"/>
      </top>
      <bottom style="thin">
        <color auto="1"/>
      </bottom>
      <diagonal/>
    </border>
    <border>
      <left style="thick">
        <color theme="0" tint="-0.499984740745262"/>
      </left>
      <right style="thin">
        <color auto="1"/>
      </right>
      <top/>
      <bottom style="thick">
        <color theme="0" tint="-0.499984740745262"/>
      </bottom>
      <diagonal/>
    </border>
    <border>
      <left style="thin">
        <color auto="1"/>
      </left>
      <right style="thin">
        <color auto="1"/>
      </right>
      <top style="thin">
        <color auto="1"/>
      </top>
      <bottom style="thick">
        <color theme="0" tint="-0.499984740745262"/>
      </bottom>
      <diagonal/>
    </border>
    <border>
      <left style="thin">
        <color auto="1"/>
      </left>
      <right style="thick">
        <color theme="0" tint="-0.499984740745262"/>
      </right>
      <top style="thin">
        <color auto="1"/>
      </top>
      <bottom style="thick">
        <color theme="0" tint="-0.499984740745262"/>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right/>
      <top style="medium">
        <color auto="1"/>
      </top>
      <bottom/>
      <diagonal/>
    </border>
    <border>
      <left/>
      <right style="thin">
        <color theme="0" tint="-0.499984740745262"/>
      </right>
      <top style="medium">
        <color theme="0" tint="-0.499984740745262"/>
      </top>
      <bottom/>
      <diagonal/>
    </border>
    <border>
      <left/>
      <right style="thin">
        <color theme="0" tint="-0.34998626667073579"/>
      </right>
      <top style="thin">
        <color theme="0" tint="-0.34998626667073579"/>
      </top>
      <bottom style="thin">
        <color theme="0" tint="-0.34998626667073579"/>
      </bottom>
      <diagonal/>
    </border>
  </borders>
  <cellStyleXfs count="2">
    <xf numFmtId="0" fontId="0" fillId="0" borderId="0"/>
    <xf numFmtId="0" fontId="13" fillId="0" borderId="0" applyNumberFormat="0" applyFill="0" applyBorder="0" applyAlignment="0" applyProtection="0"/>
  </cellStyleXfs>
  <cellXfs count="184">
    <xf numFmtId="0" fontId="0" fillId="0" borderId="0" xfId="0"/>
    <xf numFmtId="0" fontId="4" fillId="0" borderId="0" xfId="0" applyFont="1" applyAlignment="1">
      <alignment horizontal="left" wrapText="1"/>
    </xf>
    <xf numFmtId="0" fontId="6" fillId="0" borderId="0" xfId="0" applyFont="1" applyAlignment="1">
      <alignment horizontal="left" vertical="top" wrapText="1"/>
    </xf>
    <xf numFmtId="0" fontId="3" fillId="0" borderId="0" xfId="0" applyFont="1" applyAlignment="1">
      <alignment horizontal="left" vertical="top"/>
    </xf>
    <xf numFmtId="0" fontId="6" fillId="0" borderId="0" xfId="0" applyFont="1"/>
    <xf numFmtId="0" fontId="7" fillId="0" borderId="0" xfId="0" applyFont="1"/>
    <xf numFmtId="0" fontId="8" fillId="0" borderId="0" xfId="0" applyFont="1"/>
    <xf numFmtId="0" fontId="9" fillId="0" borderId="0" xfId="0" applyFont="1"/>
    <xf numFmtId="49" fontId="9" fillId="0" borderId="0" xfId="0" applyNumberFormat="1" applyFont="1"/>
    <xf numFmtId="0" fontId="1" fillId="0" borderId="0" xfId="0" applyFont="1"/>
    <xf numFmtId="49" fontId="0" fillId="0" borderId="0" xfId="0" applyNumberFormat="1"/>
    <xf numFmtId="0" fontId="0" fillId="0" borderId="0" xfId="0" applyAlignment="1">
      <alignment horizontal="center"/>
    </xf>
    <xf numFmtId="0" fontId="11" fillId="0" borderId="4" xfId="0" applyFont="1" applyFill="1" applyBorder="1" applyAlignment="1" applyProtection="1">
      <alignment vertical="center" wrapText="1"/>
    </xf>
    <xf numFmtId="0" fontId="11" fillId="0" borderId="5" xfId="0" applyFont="1" applyFill="1" applyBorder="1" applyAlignment="1" applyProtection="1">
      <alignment vertical="center" wrapText="1"/>
    </xf>
    <xf numFmtId="0" fontId="9" fillId="0" borderId="6" xfId="0" applyFont="1" applyBorder="1" applyAlignment="1">
      <alignment horizontal="center"/>
    </xf>
    <xf numFmtId="0" fontId="11" fillId="0" borderId="5" xfId="0" applyFont="1" applyFill="1" applyBorder="1" applyAlignment="1" applyProtection="1">
      <alignment horizontal="left" vertical="center" wrapText="1"/>
    </xf>
    <xf numFmtId="0" fontId="9" fillId="0" borderId="6" xfId="0" applyFont="1" applyBorder="1" applyAlignment="1">
      <alignment horizontal="center" vertical="center"/>
    </xf>
    <xf numFmtId="164" fontId="0" fillId="0" borderId="0" xfId="0" applyNumberFormat="1"/>
    <xf numFmtId="0" fontId="11" fillId="0" borderId="18" xfId="0" applyFont="1" applyFill="1" applyBorder="1" applyAlignment="1" applyProtection="1">
      <alignment horizontal="left" vertical="center" wrapText="1"/>
    </xf>
    <xf numFmtId="0" fontId="11" fillId="0" borderId="18" xfId="0" applyFont="1" applyFill="1" applyBorder="1" applyAlignment="1" applyProtection="1">
      <alignment horizontal="center" vertical="center" wrapText="1"/>
    </xf>
    <xf numFmtId="0" fontId="11" fillId="0" borderId="18" xfId="0" applyFont="1" applyFill="1" applyBorder="1" applyAlignment="1" applyProtection="1">
      <alignment vertical="center" wrapText="1"/>
    </xf>
    <xf numFmtId="0" fontId="11" fillId="0" borderId="19" xfId="0" applyFont="1" applyFill="1" applyBorder="1" applyAlignment="1" applyProtection="1">
      <alignment horizontal="center" vertical="center" wrapText="1"/>
    </xf>
    <xf numFmtId="0" fontId="11" fillId="0" borderId="18" xfId="0" applyFont="1" applyFill="1" applyBorder="1" applyAlignment="1" applyProtection="1">
      <alignment horizontal="left" wrapText="1"/>
    </xf>
    <xf numFmtId="0" fontId="11" fillId="0" borderId="18" xfId="0" applyFont="1" applyFill="1" applyBorder="1" applyAlignment="1" applyProtection="1">
      <alignment horizontal="center" wrapText="1"/>
    </xf>
    <xf numFmtId="0" fontId="11" fillId="0" borderId="18" xfId="0" applyFont="1" applyFill="1" applyBorder="1" applyAlignment="1" applyProtection="1">
      <alignment wrapText="1"/>
    </xf>
    <xf numFmtId="0" fontId="9" fillId="0" borderId="18" xfId="0" applyFont="1" applyBorder="1" applyAlignment="1">
      <alignment horizontal="left"/>
    </xf>
    <xf numFmtId="0" fontId="9" fillId="0" borderId="18" xfId="0" applyFont="1" applyBorder="1" applyAlignment="1">
      <alignment horizontal="center"/>
    </xf>
    <xf numFmtId="0" fontId="9" fillId="0" borderId="19" xfId="0" applyFont="1" applyBorder="1" applyAlignment="1">
      <alignment horizontal="center"/>
    </xf>
    <xf numFmtId="0" fontId="11" fillId="0" borderId="5" xfId="0" applyFont="1" applyFill="1" applyBorder="1" applyAlignment="1" applyProtection="1">
      <alignment horizontal="center" vertical="center" wrapText="1"/>
    </xf>
    <xf numFmtId="0" fontId="9" fillId="0" borderId="0" xfId="0" applyFont="1" applyAlignment="1">
      <alignment horizontal="center"/>
    </xf>
    <xf numFmtId="0" fontId="11" fillId="0" borderId="6" xfId="0" applyFont="1" applyFill="1" applyBorder="1" applyAlignment="1" applyProtection="1">
      <alignment horizontal="left" vertical="center" wrapText="1"/>
    </xf>
    <xf numFmtId="164" fontId="2" fillId="4" borderId="27" xfId="0" applyNumberFormat="1" applyFont="1" applyFill="1" applyBorder="1" applyAlignment="1">
      <alignment horizontal="center" vertical="center" wrapText="1"/>
    </xf>
    <xf numFmtId="0" fontId="0" fillId="0" borderId="0" xfId="0" applyAlignment="1"/>
    <xf numFmtId="0" fontId="0" fillId="0" borderId="0" xfId="0" applyAlignment="1">
      <alignment wrapText="1"/>
    </xf>
    <xf numFmtId="164" fontId="9" fillId="4" borderId="27" xfId="0" applyNumberFormat="1" applyFont="1" applyFill="1" applyBorder="1" applyAlignment="1">
      <alignment horizontal="center" vertical="center"/>
    </xf>
    <xf numFmtId="164" fontId="8" fillId="4" borderId="27" xfId="0" applyNumberFormat="1" applyFont="1" applyFill="1" applyBorder="1" applyAlignment="1">
      <alignment horizontal="center" vertical="center" wrapText="1"/>
    </xf>
    <xf numFmtId="164" fontId="9" fillId="4" borderId="27" xfId="0" applyNumberFormat="1" applyFont="1" applyFill="1" applyBorder="1" applyAlignment="1">
      <alignment horizontal="center"/>
    </xf>
    <xf numFmtId="164" fontId="8" fillId="4" borderId="27" xfId="0" applyNumberFormat="1" applyFont="1" applyFill="1" applyBorder="1" applyAlignment="1">
      <alignment horizontal="center" wrapText="1"/>
    </xf>
    <xf numFmtId="0" fontId="11" fillId="0" borderId="19" xfId="0" applyFont="1" applyFill="1" applyBorder="1" applyAlignment="1" applyProtection="1">
      <alignment vertical="center" wrapText="1"/>
    </xf>
    <xf numFmtId="0" fontId="11" fillId="0" borderId="19" xfId="0" applyFont="1" applyFill="1" applyBorder="1" applyAlignment="1" applyProtection="1">
      <alignment wrapText="1"/>
    </xf>
    <xf numFmtId="0" fontId="11" fillId="0" borderId="30" xfId="0" applyFont="1" applyFill="1" applyBorder="1" applyAlignment="1" applyProtection="1">
      <alignment horizontal="center" vertical="center" wrapText="1"/>
    </xf>
    <xf numFmtId="0" fontId="11" fillId="0" borderId="30" xfId="0" applyFont="1" applyFill="1" applyBorder="1" applyAlignment="1" applyProtection="1">
      <alignment horizontal="center" wrapText="1"/>
    </xf>
    <xf numFmtId="0" fontId="9" fillId="0" borderId="0" xfId="0" applyFont="1" applyFill="1"/>
    <xf numFmtId="0" fontId="11" fillId="0" borderId="7" xfId="0" applyFont="1" applyFill="1" applyBorder="1" applyAlignment="1" applyProtection="1">
      <alignment vertical="center" wrapText="1"/>
    </xf>
    <xf numFmtId="0" fontId="11" fillId="0" borderId="8" xfId="0" applyFont="1" applyFill="1" applyBorder="1" applyAlignment="1" applyProtection="1">
      <alignment vertical="center" wrapText="1"/>
    </xf>
    <xf numFmtId="0" fontId="3" fillId="0" borderId="0" xfId="0" applyFont="1"/>
    <xf numFmtId="0" fontId="16" fillId="2" borderId="1" xfId="0" applyFont="1" applyFill="1" applyBorder="1" applyAlignment="1" applyProtection="1">
      <alignment horizontal="center" vertical="center" wrapText="1"/>
    </xf>
    <xf numFmtId="0" fontId="16" fillId="2" borderId="2" xfId="0" applyFont="1" applyFill="1" applyBorder="1" applyAlignment="1" applyProtection="1">
      <alignment horizontal="center" vertical="center" wrapText="1"/>
    </xf>
    <xf numFmtId="0" fontId="16" fillId="3" borderId="3" xfId="0" applyFont="1" applyFill="1" applyBorder="1" applyAlignment="1" applyProtection="1">
      <alignment horizontal="center" vertical="center" wrapText="1"/>
    </xf>
    <xf numFmtId="0" fontId="9" fillId="0" borderId="9" xfId="0" applyFont="1" applyBorder="1" applyAlignment="1">
      <alignment horizontal="center"/>
    </xf>
    <xf numFmtId="0" fontId="11" fillId="0" borderId="0" xfId="0" applyFont="1" applyFill="1" applyBorder="1" applyAlignment="1" applyProtection="1">
      <alignment vertical="center" wrapText="1"/>
    </xf>
    <xf numFmtId="164" fontId="9" fillId="0" borderId="0" xfId="0" applyNumberFormat="1" applyFont="1" applyAlignment="1">
      <alignment horizontal="left"/>
    </xf>
    <xf numFmtId="164" fontId="9" fillId="0" borderId="0" xfId="0" applyNumberFormat="1" applyFont="1"/>
    <xf numFmtId="164" fontId="9" fillId="0" borderId="0" xfId="0" applyNumberFormat="1" applyFont="1" applyAlignment="1">
      <alignment horizontal="center"/>
    </xf>
    <xf numFmtId="164" fontId="8" fillId="4" borderId="22" xfId="0" applyNumberFormat="1" applyFont="1" applyFill="1" applyBorder="1" applyAlignment="1">
      <alignment horizontal="center" vertical="center" wrapText="1"/>
    </xf>
    <xf numFmtId="164" fontId="9" fillId="4" borderId="5" xfId="0" applyNumberFormat="1" applyFont="1" applyFill="1" applyBorder="1" applyAlignment="1">
      <alignment horizontal="center" vertical="center"/>
    </xf>
    <xf numFmtId="0" fontId="8" fillId="4" borderId="23" xfId="0" applyFont="1" applyFill="1" applyBorder="1" applyAlignment="1">
      <alignment vertical="center"/>
    </xf>
    <xf numFmtId="0" fontId="9" fillId="4" borderId="12" xfId="0" applyFont="1" applyFill="1" applyBorder="1" applyAlignment="1">
      <alignment horizontal="center" vertical="center" wrapText="1"/>
    </xf>
    <xf numFmtId="0" fontId="16" fillId="2" borderId="13" xfId="0" applyFont="1" applyFill="1" applyBorder="1" applyAlignment="1" applyProtection="1">
      <alignment horizontal="left" vertical="center" wrapText="1"/>
    </xf>
    <xf numFmtId="0" fontId="16" fillId="2" borderId="14" xfId="0" applyFont="1" applyFill="1" applyBorder="1" applyAlignment="1" applyProtection="1">
      <alignment horizontal="left" vertical="center" wrapText="1"/>
    </xf>
    <xf numFmtId="0" fontId="16" fillId="3" borderId="14" xfId="0" applyFont="1" applyFill="1" applyBorder="1" applyAlignment="1" applyProtection="1">
      <alignment horizontal="center" vertical="center" wrapText="1"/>
    </xf>
    <xf numFmtId="0" fontId="16" fillId="2" borderId="14" xfId="0" applyFont="1" applyFill="1" applyBorder="1" applyAlignment="1" applyProtection="1">
      <alignment horizontal="center" vertical="center" wrapText="1"/>
    </xf>
    <xf numFmtId="0" fontId="16" fillId="2" borderId="15" xfId="0" applyFont="1" applyFill="1" applyBorder="1" applyAlignment="1" applyProtection="1">
      <alignment horizontal="center" vertical="center" wrapText="1"/>
    </xf>
    <xf numFmtId="0" fontId="16" fillId="2" borderId="29" xfId="0" applyFont="1" applyFill="1" applyBorder="1" applyAlignment="1" applyProtection="1">
      <alignment horizontal="center" vertical="center" wrapText="1"/>
    </xf>
    <xf numFmtId="0" fontId="16" fillId="2" borderId="16" xfId="0" applyFont="1" applyFill="1" applyBorder="1" applyAlignment="1" applyProtection="1">
      <alignment horizontal="center" vertical="center" wrapText="1"/>
    </xf>
    <xf numFmtId="0" fontId="16" fillId="2" borderId="17" xfId="0" applyFont="1" applyFill="1" applyBorder="1" applyAlignment="1" applyProtection="1">
      <alignment horizontal="center" vertical="center" wrapText="1"/>
    </xf>
    <xf numFmtId="0" fontId="11" fillId="0" borderId="20" xfId="0" applyFont="1" applyFill="1" applyBorder="1" applyAlignment="1" applyProtection="1">
      <alignment horizontal="left" vertical="center" wrapText="1"/>
    </xf>
    <xf numFmtId="0" fontId="11" fillId="0" borderId="20" xfId="0" applyFont="1" applyFill="1" applyBorder="1" applyAlignment="1" applyProtection="1">
      <alignment horizontal="center" vertical="center" wrapText="1"/>
    </xf>
    <xf numFmtId="0" fontId="11" fillId="0" borderId="20" xfId="0" applyFont="1" applyFill="1" applyBorder="1" applyAlignment="1" applyProtection="1">
      <alignment vertical="center" wrapText="1"/>
    </xf>
    <xf numFmtId="0" fontId="11" fillId="0" borderId="21" xfId="0" applyFont="1" applyFill="1" applyBorder="1" applyAlignment="1" applyProtection="1">
      <alignment vertical="center" wrapText="1"/>
    </xf>
    <xf numFmtId="0" fontId="11" fillId="0" borderId="31" xfId="0" applyFont="1" applyFill="1" applyBorder="1" applyAlignment="1" applyProtection="1">
      <alignment horizontal="center" vertical="center" wrapText="1"/>
    </xf>
    <xf numFmtId="0" fontId="9" fillId="0" borderId="0" xfId="0" applyFont="1" applyAlignment="1">
      <alignment horizontal="left"/>
    </xf>
    <xf numFmtId="164" fontId="9" fillId="0" borderId="0" xfId="0" applyNumberFormat="1" applyFont="1" applyAlignment="1">
      <alignment horizontal="center" vertical="center"/>
    </xf>
    <xf numFmtId="0" fontId="11" fillId="0" borderId="0" xfId="0" applyFont="1" applyFill="1" applyBorder="1" applyAlignment="1" applyProtection="1">
      <alignment horizontal="left" vertical="center"/>
    </xf>
    <xf numFmtId="0" fontId="9" fillId="0" borderId="0" xfId="0" applyFont="1" applyAlignment="1">
      <alignment horizontal="center" vertical="center"/>
    </xf>
    <xf numFmtId="164" fontId="8" fillId="4" borderId="10" xfId="0" applyNumberFormat="1" applyFont="1" applyFill="1" applyBorder="1" applyAlignment="1">
      <alignment horizontal="center" vertical="center" wrapText="1"/>
    </xf>
    <xf numFmtId="164" fontId="9" fillId="4" borderId="22" xfId="0" applyNumberFormat="1" applyFont="1" applyFill="1" applyBorder="1" applyAlignment="1">
      <alignment horizontal="center" vertical="center"/>
    </xf>
    <xf numFmtId="0" fontId="8" fillId="4" borderId="11" xfId="0" applyFont="1" applyFill="1" applyBorder="1" applyAlignment="1">
      <alignment horizontal="center" vertical="center"/>
    </xf>
    <xf numFmtId="0" fontId="9" fillId="4" borderId="23" xfId="0" applyFont="1" applyFill="1" applyBorder="1" applyAlignment="1">
      <alignment horizontal="center" vertical="center" wrapText="1"/>
    </xf>
    <xf numFmtId="0" fontId="16" fillId="2" borderId="13" xfId="0" applyFont="1" applyFill="1" applyBorder="1" applyAlignment="1" applyProtection="1">
      <alignment horizontal="center" vertical="center" wrapText="1"/>
    </xf>
    <xf numFmtId="0" fontId="16" fillId="2" borderId="32" xfId="0" applyFont="1" applyFill="1" applyBorder="1" applyAlignment="1" applyProtection="1">
      <alignment horizontal="center" vertical="center" wrapText="1"/>
    </xf>
    <xf numFmtId="0" fontId="16" fillId="2" borderId="33" xfId="0" applyFont="1" applyFill="1" applyBorder="1" applyAlignment="1" applyProtection="1">
      <alignment horizontal="center" vertical="center" wrapText="1"/>
    </xf>
    <xf numFmtId="0" fontId="11" fillId="0" borderId="21" xfId="0" applyFont="1" applyFill="1" applyBorder="1" applyAlignment="1" applyProtection="1">
      <alignment horizontal="center" vertical="center" wrapText="1"/>
    </xf>
    <xf numFmtId="164" fontId="9" fillId="0" borderId="0" xfId="0" applyNumberFormat="1" applyFont="1" applyBorder="1" applyAlignment="1">
      <alignment horizontal="center"/>
    </xf>
    <xf numFmtId="0" fontId="11" fillId="0" borderId="0" xfId="0" applyFont="1" applyFill="1" applyBorder="1" applyAlignment="1" applyProtection="1">
      <alignment vertical="center"/>
    </xf>
    <xf numFmtId="0" fontId="18" fillId="0" borderId="0" xfId="0" applyFont="1"/>
    <xf numFmtId="0" fontId="8" fillId="4" borderId="10" xfId="0" applyFont="1" applyFill="1" applyBorder="1" applyAlignment="1">
      <alignment horizontal="center" vertical="center" wrapText="1"/>
    </xf>
    <xf numFmtId="0" fontId="16" fillId="2" borderId="38" xfId="0" applyFont="1" applyFill="1" applyBorder="1" applyAlignment="1" applyProtection="1">
      <alignment horizontal="center" vertical="center" wrapText="1"/>
    </xf>
    <xf numFmtId="0" fontId="16" fillId="2" borderId="39" xfId="0" applyFont="1" applyFill="1" applyBorder="1" applyAlignment="1" applyProtection="1">
      <alignment horizontal="center" vertical="center" wrapText="1"/>
    </xf>
    <xf numFmtId="0" fontId="9" fillId="4" borderId="10" xfId="0" applyFont="1" applyFill="1" applyBorder="1" applyAlignment="1">
      <alignment wrapText="1"/>
    </xf>
    <xf numFmtId="0" fontId="9" fillId="4" borderId="11" xfId="0" applyFont="1" applyFill="1" applyBorder="1"/>
    <xf numFmtId="0" fontId="9" fillId="4" borderId="23" xfId="0" applyFont="1" applyFill="1" applyBorder="1" applyAlignment="1">
      <alignment horizontal="center" wrapText="1"/>
    </xf>
    <xf numFmtId="0" fontId="9" fillId="4" borderId="12" xfId="0" applyFont="1" applyFill="1" applyBorder="1" applyAlignment="1">
      <alignment horizontal="center" wrapText="1"/>
    </xf>
    <xf numFmtId="0" fontId="16" fillId="2" borderId="24" xfId="0" applyFont="1" applyFill="1" applyBorder="1" applyAlignment="1" applyProtection="1">
      <alignment horizontal="center" vertical="center" wrapText="1"/>
    </xf>
    <xf numFmtId="0" fontId="9" fillId="5" borderId="0" xfId="0" applyFont="1" applyFill="1"/>
    <xf numFmtId="164" fontId="18" fillId="0" borderId="0" xfId="0" applyNumberFormat="1" applyFont="1" applyAlignment="1">
      <alignment horizontal="left"/>
    </xf>
    <xf numFmtId="0" fontId="9" fillId="0" borderId="0" xfId="0" applyFont="1" applyAlignment="1">
      <alignment horizontal="left" wrapText="1"/>
    </xf>
    <xf numFmtId="0" fontId="20" fillId="2" borderId="47" xfId="0" applyFont="1" applyFill="1" applyBorder="1" applyAlignment="1" applyProtection="1">
      <alignment horizontal="center" vertical="center" wrapText="1"/>
    </xf>
    <xf numFmtId="0" fontId="15" fillId="5" borderId="48" xfId="0" applyFont="1" applyFill="1" applyBorder="1" applyAlignment="1" applyProtection="1">
      <alignment horizontal="center" vertical="center" wrapText="1"/>
    </xf>
    <xf numFmtId="0" fontId="10" fillId="2" borderId="48" xfId="0" applyFont="1" applyFill="1" applyBorder="1" applyAlignment="1" applyProtection="1">
      <alignment horizontal="center" vertical="center" wrapText="1"/>
    </xf>
    <xf numFmtId="0" fontId="10" fillId="2" borderId="49" xfId="0" applyFont="1" applyFill="1" applyBorder="1" applyAlignment="1" applyProtection="1">
      <alignment horizontal="center" vertical="center" wrapText="1"/>
    </xf>
    <xf numFmtId="164" fontId="9" fillId="4" borderId="51" xfId="0" applyNumberFormat="1" applyFont="1" applyFill="1" applyBorder="1" applyAlignment="1">
      <alignment horizontal="center" vertical="center"/>
    </xf>
    <xf numFmtId="0" fontId="2" fillId="4" borderId="53" xfId="0" applyFont="1" applyFill="1" applyBorder="1" applyAlignment="1">
      <alignment horizontal="center"/>
    </xf>
    <xf numFmtId="0" fontId="9" fillId="4" borderId="53" xfId="0" applyFont="1" applyFill="1" applyBorder="1" applyAlignment="1">
      <alignment horizontal="center" wrapText="1"/>
    </xf>
    <xf numFmtId="0" fontId="9" fillId="4" borderId="54" xfId="0" applyFont="1" applyFill="1" applyBorder="1" applyAlignment="1">
      <alignment horizontal="center" wrapText="1"/>
    </xf>
    <xf numFmtId="0" fontId="8" fillId="4" borderId="53" xfId="0" applyFont="1" applyFill="1" applyBorder="1" applyAlignment="1">
      <alignment horizontal="center"/>
    </xf>
    <xf numFmtId="0" fontId="8" fillId="4" borderId="53" xfId="0" applyFont="1" applyFill="1" applyBorder="1" applyAlignment="1">
      <alignment horizontal="center" vertical="center"/>
    </xf>
    <xf numFmtId="0" fontId="9" fillId="4" borderId="53" xfId="0" applyFont="1" applyFill="1" applyBorder="1" applyAlignment="1">
      <alignment horizontal="center" vertical="center" wrapText="1"/>
    </xf>
    <xf numFmtId="0" fontId="9" fillId="4" borderId="54" xfId="0" applyFont="1" applyFill="1" applyBorder="1" applyAlignment="1">
      <alignment horizontal="center" vertical="center" wrapText="1"/>
    </xf>
    <xf numFmtId="0" fontId="10" fillId="5" borderId="48" xfId="0" applyFont="1" applyFill="1" applyBorder="1" applyAlignment="1" applyProtection="1">
      <alignment horizontal="center" vertical="center" wrapText="1"/>
    </xf>
    <xf numFmtId="164" fontId="9" fillId="4" borderId="51" xfId="0" applyNumberFormat="1" applyFont="1" applyFill="1" applyBorder="1" applyAlignment="1">
      <alignment horizontal="center"/>
    </xf>
    <xf numFmtId="0" fontId="9" fillId="0" borderId="0" xfId="0" applyFont="1" applyAlignment="1">
      <alignment horizontal="left" wrapText="1"/>
    </xf>
    <xf numFmtId="0" fontId="9" fillId="0" borderId="0" xfId="0" applyFont="1" applyBorder="1" applyAlignment="1"/>
    <xf numFmtId="0" fontId="21" fillId="0" borderId="0" xfId="0" applyFont="1" applyBorder="1" applyAlignment="1"/>
    <xf numFmtId="164" fontId="21" fillId="0" borderId="0" xfId="0" applyNumberFormat="1" applyFont="1" applyAlignment="1">
      <alignment horizontal="center"/>
    </xf>
    <xf numFmtId="0" fontId="11" fillId="0" borderId="4" xfId="0" applyFont="1" applyBorder="1" applyAlignment="1">
      <alignment vertical="center" wrapText="1"/>
    </xf>
    <xf numFmtId="0" fontId="11" fillId="0" borderId="5" xfId="0" applyFont="1" applyBorder="1" applyAlignment="1">
      <alignment vertical="center" wrapText="1"/>
    </xf>
    <xf numFmtId="0" fontId="11" fillId="0" borderId="8" xfId="0" applyFont="1" applyFill="1" applyBorder="1" applyAlignment="1" applyProtection="1">
      <alignment horizontal="center" vertical="center" wrapText="1"/>
    </xf>
    <xf numFmtId="0" fontId="11" fillId="0" borderId="9" xfId="0" applyFont="1" applyFill="1" applyBorder="1" applyAlignment="1" applyProtection="1">
      <alignment horizontal="left" vertical="center" wrapText="1"/>
    </xf>
    <xf numFmtId="0" fontId="3" fillId="0" borderId="0" xfId="0" applyFont="1" applyFill="1"/>
    <xf numFmtId="0" fontId="9" fillId="0" borderId="0" xfId="0" applyFont="1" applyFill="1" applyAlignment="1">
      <alignment horizontal="center"/>
    </xf>
    <xf numFmtId="0" fontId="9" fillId="0" borderId="0" xfId="0" applyFont="1" applyFill="1" applyAlignment="1">
      <alignment horizontal="left"/>
    </xf>
    <xf numFmtId="0" fontId="19" fillId="0" borderId="26" xfId="0" applyFont="1" applyFill="1" applyBorder="1" applyAlignment="1">
      <alignment horizontal="left" wrapText="1"/>
    </xf>
    <xf numFmtId="0" fontId="16" fillId="0" borderId="1" xfId="0" applyFont="1" applyFill="1" applyBorder="1" applyAlignment="1" applyProtection="1">
      <alignment horizontal="center" vertical="center" wrapText="1"/>
    </xf>
    <xf numFmtId="0" fontId="16" fillId="0" borderId="2" xfId="0" applyFont="1" applyFill="1" applyBorder="1" applyAlignment="1" applyProtection="1">
      <alignment horizontal="center" vertical="center" wrapText="1"/>
    </xf>
    <xf numFmtId="0" fontId="16" fillId="0" borderId="3" xfId="0" applyFont="1" applyFill="1" applyBorder="1" applyAlignment="1" applyProtection="1">
      <alignment horizontal="left" vertical="center" wrapText="1"/>
    </xf>
    <xf numFmtId="0" fontId="9" fillId="0" borderId="5" xfId="0" applyFont="1" applyFill="1" applyBorder="1" applyAlignment="1">
      <alignment horizontal="center"/>
    </xf>
    <xf numFmtId="0" fontId="9" fillId="0" borderId="10" xfId="0" applyFont="1" applyFill="1" applyBorder="1"/>
    <xf numFmtId="0" fontId="11" fillId="0" borderId="4" xfId="0" quotePrefix="1" applyFont="1" applyFill="1" applyBorder="1" applyAlignment="1" applyProtection="1">
      <alignment vertical="center" wrapText="1"/>
    </xf>
    <xf numFmtId="0" fontId="9" fillId="0" borderId="6" xfId="0" applyFont="1" applyFill="1" applyBorder="1" applyAlignment="1">
      <alignment horizontal="left" wrapText="1"/>
    </xf>
    <xf numFmtId="0" fontId="11" fillId="0" borderId="4" xfId="0" applyFont="1" applyFill="1" applyBorder="1" applyAlignment="1">
      <alignment vertical="center" wrapText="1"/>
    </xf>
    <xf numFmtId="0" fontId="11" fillId="0" borderId="5" xfId="0" applyFont="1" applyFill="1" applyBorder="1" applyAlignment="1">
      <alignment vertical="center" wrapText="1"/>
    </xf>
    <xf numFmtId="0" fontId="11" fillId="0" borderId="5" xfId="0" applyFont="1" applyFill="1" applyBorder="1" applyAlignment="1">
      <alignment horizontal="center" vertical="center" wrapText="1"/>
    </xf>
    <xf numFmtId="0" fontId="11" fillId="0" borderId="6" xfId="0" applyFont="1" applyFill="1" applyBorder="1" applyAlignment="1">
      <alignment horizontal="left" vertical="center" wrapText="1"/>
    </xf>
    <xf numFmtId="0" fontId="13" fillId="0" borderId="6" xfId="1" applyBorder="1" applyAlignment="1">
      <alignment wrapText="1"/>
    </xf>
    <xf numFmtId="2" fontId="9" fillId="0" borderId="25" xfId="0" applyNumberFormat="1" applyFont="1" applyBorder="1" applyAlignment="1">
      <alignment horizontal="center"/>
    </xf>
    <xf numFmtId="2" fontId="9" fillId="0" borderId="28" xfId="0" applyNumberFormat="1" applyFont="1" applyBorder="1" applyAlignment="1">
      <alignment horizontal="center"/>
    </xf>
    <xf numFmtId="2" fontId="9" fillId="0" borderId="34" xfId="0" applyNumberFormat="1" applyFont="1" applyBorder="1" applyAlignment="1">
      <alignment horizontal="center"/>
    </xf>
    <xf numFmtId="2" fontId="9" fillId="0" borderId="35" xfId="0" applyNumberFormat="1" applyFont="1" applyBorder="1" applyAlignment="1">
      <alignment horizontal="center"/>
    </xf>
    <xf numFmtId="2" fontId="9" fillId="0" borderId="36" xfId="0" applyNumberFormat="1" applyFont="1" applyBorder="1" applyAlignment="1">
      <alignment horizontal="center"/>
    </xf>
    <xf numFmtId="2" fontId="9" fillId="0" borderId="37" xfId="0" applyNumberFormat="1" applyFont="1" applyBorder="1" applyAlignment="1">
      <alignment horizontal="center"/>
    </xf>
    <xf numFmtId="2" fontId="9" fillId="0" borderId="40" xfId="0" applyNumberFormat="1" applyFont="1" applyBorder="1" applyAlignment="1">
      <alignment horizontal="center"/>
    </xf>
    <xf numFmtId="2" fontId="9" fillId="0" borderId="18" xfId="0" applyNumberFormat="1" applyFont="1" applyBorder="1" applyAlignment="1">
      <alignment horizontal="center"/>
    </xf>
    <xf numFmtId="2" fontId="9" fillId="0" borderId="41" xfId="0" applyNumberFormat="1" applyFont="1" applyBorder="1" applyAlignment="1">
      <alignment horizontal="center"/>
    </xf>
    <xf numFmtId="2" fontId="9" fillId="0" borderId="42" xfId="0" applyNumberFormat="1" applyFont="1" applyBorder="1" applyAlignment="1">
      <alignment horizontal="center"/>
    </xf>
    <xf numFmtId="2" fontId="9" fillId="0" borderId="43" xfId="0" applyNumberFormat="1" applyFont="1" applyBorder="1" applyAlignment="1">
      <alignment horizontal="center"/>
    </xf>
    <xf numFmtId="2" fontId="9" fillId="0" borderId="0" xfId="0" applyNumberFormat="1" applyFont="1"/>
    <xf numFmtId="2" fontId="9" fillId="0" borderId="42" xfId="0" applyNumberFormat="1" applyFont="1" applyFill="1" applyBorder="1" applyAlignment="1">
      <alignment horizontal="center"/>
    </xf>
    <xf numFmtId="2" fontId="9" fillId="0" borderId="18" xfId="0" applyNumberFormat="1" applyFont="1" applyFill="1" applyBorder="1" applyAlignment="1">
      <alignment horizontal="center"/>
    </xf>
    <xf numFmtId="2" fontId="9" fillId="0" borderId="43" xfId="0" applyNumberFormat="1" applyFont="1" applyFill="1" applyBorder="1" applyAlignment="1">
      <alignment horizontal="center"/>
    </xf>
    <xf numFmtId="2" fontId="9" fillId="0" borderId="0" xfId="0" applyNumberFormat="1" applyFont="1" applyFill="1"/>
    <xf numFmtId="2" fontId="9" fillId="0" borderId="44" xfId="0" applyNumberFormat="1" applyFont="1" applyBorder="1" applyAlignment="1">
      <alignment horizontal="center"/>
    </xf>
    <xf numFmtId="2" fontId="9" fillId="0" borderId="45" xfId="0" applyNumberFormat="1" applyFont="1" applyBorder="1" applyAlignment="1">
      <alignment horizontal="center"/>
    </xf>
    <xf numFmtId="2" fontId="9" fillId="0" borderId="46" xfId="0" applyNumberFormat="1" applyFont="1" applyBorder="1" applyAlignment="1">
      <alignment horizontal="center"/>
    </xf>
    <xf numFmtId="2" fontId="9" fillId="0" borderId="55" xfId="0" applyNumberFormat="1" applyFont="1" applyBorder="1" applyAlignment="1">
      <alignment horizontal="center"/>
    </xf>
    <xf numFmtId="2" fontId="9" fillId="0" borderId="18" xfId="0" applyNumberFormat="1" applyFont="1" applyBorder="1" applyAlignment="1">
      <alignment horizontal="center" vertical="center"/>
    </xf>
    <xf numFmtId="0" fontId="2" fillId="0" borderId="0" xfId="0" applyFont="1"/>
    <xf numFmtId="0" fontId="8" fillId="0" borderId="0" xfId="0" applyFont="1" applyFill="1"/>
    <xf numFmtId="49" fontId="0" fillId="0" borderId="0" xfId="0" applyNumberFormat="1" applyFont="1"/>
    <xf numFmtId="0" fontId="0" fillId="0" borderId="0" xfId="0" applyFont="1"/>
    <xf numFmtId="0" fontId="11" fillId="0" borderId="0" xfId="0" applyFont="1" applyFill="1" applyBorder="1" applyAlignment="1" applyProtection="1">
      <alignment horizontal="center" vertical="center" wrapText="1"/>
    </xf>
    <xf numFmtId="0" fontId="11" fillId="6" borderId="4" xfId="0" applyFont="1" applyFill="1" applyBorder="1" applyAlignment="1" applyProtection="1">
      <alignment vertical="center" wrapText="1"/>
    </xf>
    <xf numFmtId="0" fontId="11" fillId="6" borderId="5" xfId="0" applyFont="1" applyFill="1" applyBorder="1" applyAlignment="1" applyProtection="1">
      <alignment vertical="center" wrapText="1"/>
    </xf>
    <xf numFmtId="0" fontId="9" fillId="6" borderId="6" xfId="0" applyFont="1" applyFill="1" applyBorder="1" applyAlignment="1">
      <alignment horizontal="center"/>
    </xf>
    <xf numFmtId="0" fontId="9" fillId="6" borderId="0" xfId="0" applyFont="1" applyFill="1"/>
    <xf numFmtId="0" fontId="9" fillId="0" borderId="56" xfId="0" applyFont="1" applyBorder="1" applyAlignment="1">
      <alignment horizontal="left" wrapText="1"/>
    </xf>
    <xf numFmtId="0" fontId="9" fillId="0" borderId="0" xfId="0" applyFont="1" applyAlignment="1">
      <alignment horizontal="left" wrapText="1"/>
    </xf>
    <xf numFmtId="0" fontId="21" fillId="0" borderId="26" xfId="0" applyFont="1" applyBorder="1" applyAlignment="1">
      <alignment wrapText="1"/>
    </xf>
    <xf numFmtId="0" fontId="9" fillId="0" borderId="0" xfId="0" applyFont="1" applyAlignment="1">
      <alignment horizontal="left" vertical="top" wrapText="1"/>
    </xf>
    <xf numFmtId="0" fontId="16" fillId="2" borderId="57" xfId="0" applyFont="1" applyFill="1" applyBorder="1" applyAlignment="1" applyProtection="1">
      <alignment horizontal="center" vertical="center" wrapText="1"/>
    </xf>
    <xf numFmtId="2" fontId="9" fillId="0" borderId="58" xfId="0" applyNumberFormat="1" applyFont="1" applyBorder="1" applyAlignment="1">
      <alignment horizontal="center"/>
    </xf>
    <xf numFmtId="0" fontId="28" fillId="0" borderId="0" xfId="0" applyFont="1"/>
    <xf numFmtId="0" fontId="8" fillId="0" borderId="26" xfId="0" applyFont="1" applyBorder="1" applyAlignment="1">
      <alignment wrapText="1"/>
    </xf>
    <xf numFmtId="0" fontId="3" fillId="0" borderId="0" xfId="0" applyFont="1" applyAlignment="1">
      <alignment horizontal="left" wrapText="1"/>
    </xf>
    <xf numFmtId="0" fontId="4" fillId="0" borderId="0" xfId="0" applyFont="1" applyAlignment="1">
      <alignment horizontal="left" wrapText="1"/>
    </xf>
    <xf numFmtId="0" fontId="6" fillId="0" borderId="0" xfId="0" applyFont="1" applyAlignment="1">
      <alignment horizontal="left" vertical="top" wrapText="1"/>
    </xf>
    <xf numFmtId="0" fontId="14" fillId="0" borderId="50" xfId="0" applyFont="1" applyBorder="1" applyAlignment="1">
      <alignment horizontal="center" vertical="center"/>
    </xf>
    <xf numFmtId="0" fontId="14" fillId="0" borderId="52" xfId="0" applyFont="1" applyBorder="1" applyAlignment="1">
      <alignment horizontal="center" vertical="center"/>
    </xf>
    <xf numFmtId="0" fontId="14" fillId="0" borderId="50" xfId="0" applyFont="1" applyBorder="1" applyAlignment="1">
      <alignment horizontal="left" vertical="center"/>
    </xf>
    <xf numFmtId="0" fontId="14" fillId="0" borderId="52" xfId="0" applyFont="1" applyBorder="1" applyAlignment="1">
      <alignment horizontal="left" vertical="center"/>
    </xf>
    <xf numFmtId="0" fontId="14" fillId="0" borderId="50" xfId="0" applyFont="1" applyBorder="1" applyAlignment="1">
      <alignment horizontal="left" vertical="center" wrapText="1"/>
    </xf>
    <xf numFmtId="0" fontId="14" fillId="0" borderId="52" xfId="0" applyFont="1" applyBorder="1" applyAlignment="1">
      <alignment horizontal="left" vertical="center" wrapText="1"/>
    </xf>
    <xf numFmtId="0" fontId="14" fillId="0" borderId="0" xfId="0" applyFont="1" applyAlignment="1">
      <alignment horizontal="left"/>
    </xf>
    <xf numFmtId="164" fontId="18" fillId="0" borderId="0" xfId="0" applyNumberFormat="1" applyFont="1" applyAlignment="1">
      <alignment horizontal="center"/>
    </xf>
  </cellXfs>
  <cellStyles count="2">
    <cellStyle name="Hyperlink" xfId="1" builtinId="8"/>
    <cellStyle name="Normal" xfId="0" builtinId="0"/>
  </cellStyles>
  <dxfs count="50">
    <dxf>
      <fill>
        <patternFill>
          <bgColor rgb="FFFFC000"/>
        </patternFill>
      </fill>
    </dxf>
    <dxf>
      <fill>
        <patternFill>
          <bgColor rgb="FFFFC000"/>
        </patternFill>
      </fill>
    </dxf>
    <dxf>
      <fill>
        <patternFill>
          <fgColor auto="1"/>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fgColor theme="5"/>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fgColor theme="5"/>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9" tint="0.39994506668294322"/>
        </patternFill>
      </fill>
    </dxf>
    <dxf>
      <fill>
        <patternFill>
          <fgColor theme="5"/>
          <bgColor theme="9" tint="0.39994506668294322"/>
        </patternFill>
      </fill>
    </dxf>
    <dxf>
      <fill>
        <patternFill>
          <bgColor rgb="FFFFC000"/>
        </patternFill>
      </fill>
    </dxf>
    <dxf>
      <fill>
        <patternFill>
          <bgColor rgb="FFFFC000"/>
        </patternFill>
      </fill>
    </dxf>
    <dxf>
      <fill>
        <patternFill>
          <fgColor theme="5"/>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patternType="darkUp"/>
      </fill>
    </dxf>
    <dxf>
      <fill>
        <patternFill patternType="darkUp"/>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266700</xdr:colOff>
      <xdr:row>0</xdr:row>
      <xdr:rowOff>87631</xdr:rowOff>
    </xdr:from>
    <xdr:to>
      <xdr:col>5</xdr:col>
      <xdr:colOff>1579083</xdr:colOff>
      <xdr:row>1</xdr:row>
      <xdr:rowOff>91441</xdr:rowOff>
    </xdr:to>
    <xdr:pic>
      <xdr:nvPicPr>
        <xdr:cNvPr id="2" name="Picture 1" descr="Minnesota Department of Health logo">
          <a:extLst>
            <a:ext uri="{FF2B5EF4-FFF2-40B4-BE49-F238E27FC236}">
              <a16:creationId xmlns:a16="http://schemas.microsoft.com/office/drawing/2014/main" id="{00000000-0008-0000-08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105775" y="87631"/>
          <a:ext cx="1312383" cy="1981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ricen1\Documents\webwork\temp\Copy%20of%20guidanc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Record of Updates"/>
      <sheetName val="DataEntry"/>
      <sheetName val="AllDuration_Summary"/>
      <sheetName val="Acute_Additivity"/>
      <sheetName val="Short-term_Additivity"/>
      <sheetName val="Subchronic_Additivity"/>
      <sheetName val="Chronic&amp;Cancer_Additivity"/>
      <sheetName val="AllGuidance"/>
    </sheetNames>
    <sheetDataSet>
      <sheetData sheetId="0"/>
      <sheetData sheetId="1"/>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https://www.epa.gov/ground-water-and-drinking-water/national-primary-drinking-water-regulations" TargetMode="External"/><Relationship Id="rId7" Type="http://schemas.openxmlformats.org/officeDocument/2006/relationships/printerSettings" Target="../printerSettings/printerSettings9.bin"/><Relationship Id="rId2" Type="http://schemas.openxmlformats.org/officeDocument/2006/relationships/hyperlink" Target="https://www.epa.gov/ground-water-and-drinking-water/national-primary-drinking-water-regulations" TargetMode="External"/><Relationship Id="rId1" Type="http://schemas.openxmlformats.org/officeDocument/2006/relationships/hyperlink" Target="https://www.epa.gov/ground-water-and-drinking-water/national-primary-drinking-water-regulations" TargetMode="External"/><Relationship Id="rId6" Type="http://schemas.openxmlformats.org/officeDocument/2006/relationships/hyperlink" Target="https://www.epa.gov/ground-water-and-drinking-water/national-primary-drinking-water-regulations" TargetMode="External"/><Relationship Id="rId5" Type="http://schemas.openxmlformats.org/officeDocument/2006/relationships/hyperlink" Target="https://www.epa.gov/ground-water-and-drinking-water/national-primary-drinking-water-regulations" TargetMode="External"/><Relationship Id="rId4" Type="http://schemas.openxmlformats.org/officeDocument/2006/relationships/hyperlink" Target="https://www.epa.gov/ground-water-and-drinking-water/national-primary-drinking-water-regulation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2060"/>
  </sheetPr>
  <dimension ref="A1:F34"/>
  <sheetViews>
    <sheetView topLeftCell="A2" zoomScaleNormal="100" workbookViewId="0">
      <selection activeCell="A3" sqref="A3"/>
    </sheetView>
  </sheetViews>
  <sheetFormatPr defaultColWidth="0" defaultRowHeight="14.4" zeroHeight="1" x14ac:dyDescent="0.3"/>
  <cols>
    <col min="1" max="5" width="9.109375" customWidth="1"/>
    <col min="6" max="6" width="76.44140625" customWidth="1"/>
    <col min="7" max="16384" width="9.109375" hidden="1"/>
  </cols>
  <sheetData>
    <row r="1" spans="1:6" ht="29.25" customHeight="1" x14ac:dyDescent="0.3">
      <c r="A1" s="173" t="s">
        <v>0</v>
      </c>
      <c r="B1" s="173"/>
      <c r="C1" s="173"/>
      <c r="D1" s="173"/>
      <c r="E1" s="173"/>
      <c r="F1" s="173"/>
    </row>
    <row r="2" spans="1:6" ht="15.6" x14ac:dyDescent="0.3">
      <c r="A2" s="174" t="s">
        <v>1</v>
      </c>
      <c r="B2" s="174"/>
      <c r="C2" s="174"/>
      <c r="D2" s="174"/>
      <c r="E2" s="174"/>
      <c r="F2" s="174"/>
    </row>
    <row r="3" spans="1:6" ht="15.6" x14ac:dyDescent="0.3">
      <c r="A3" s="1"/>
      <c r="B3" s="1"/>
      <c r="C3" s="1"/>
      <c r="D3" s="1"/>
      <c r="E3" s="1"/>
      <c r="F3" s="1"/>
    </row>
    <row r="4" spans="1:6" x14ac:dyDescent="0.3">
      <c r="A4" s="175" t="s">
        <v>511</v>
      </c>
      <c r="B4" s="175"/>
      <c r="C4" s="175"/>
      <c r="D4" s="175"/>
      <c r="E4" s="175"/>
      <c r="F4" s="175"/>
    </row>
    <row r="5" spans="1:6" x14ac:dyDescent="0.3">
      <c r="A5" s="175"/>
      <c r="B5" s="175"/>
      <c r="C5" s="175"/>
      <c r="D5" s="175"/>
      <c r="E5" s="175"/>
      <c r="F5" s="175"/>
    </row>
    <row r="6" spans="1:6" x14ac:dyDescent="0.3">
      <c r="A6" s="175"/>
      <c r="B6" s="175"/>
      <c r="C6" s="175"/>
      <c r="D6" s="175"/>
      <c r="E6" s="175"/>
      <c r="F6" s="175"/>
    </row>
    <row r="7" spans="1:6" x14ac:dyDescent="0.3">
      <c r="A7" s="175"/>
      <c r="B7" s="175"/>
      <c r="C7" s="175"/>
      <c r="D7" s="175"/>
      <c r="E7" s="175"/>
      <c r="F7" s="175"/>
    </row>
    <row r="8" spans="1:6" x14ac:dyDescent="0.3">
      <c r="A8" s="175"/>
      <c r="B8" s="175"/>
      <c r="C8" s="175"/>
      <c r="D8" s="175"/>
      <c r="E8" s="175"/>
      <c r="F8" s="175"/>
    </row>
    <row r="9" spans="1:6" x14ac:dyDescent="0.3">
      <c r="A9" s="175"/>
      <c r="B9" s="175"/>
      <c r="C9" s="175"/>
      <c r="D9" s="175"/>
      <c r="E9" s="175"/>
      <c r="F9" s="175"/>
    </row>
    <row r="10" spans="1:6" x14ac:dyDescent="0.3">
      <c r="A10" s="175"/>
      <c r="B10" s="175"/>
      <c r="C10" s="175"/>
      <c r="D10" s="175"/>
      <c r="E10" s="175"/>
      <c r="F10" s="175"/>
    </row>
    <row r="11" spans="1:6" x14ac:dyDescent="0.3">
      <c r="A11" s="175"/>
      <c r="B11" s="175"/>
      <c r="C11" s="175"/>
      <c r="D11" s="175"/>
      <c r="E11" s="175"/>
      <c r="F11" s="175"/>
    </row>
    <row r="12" spans="1:6" x14ac:dyDescent="0.3">
      <c r="A12" s="175"/>
      <c r="B12" s="175"/>
      <c r="C12" s="175"/>
      <c r="D12" s="175"/>
      <c r="E12" s="175"/>
      <c r="F12" s="175"/>
    </row>
    <row r="13" spans="1:6" x14ac:dyDescent="0.3">
      <c r="A13" s="175"/>
      <c r="B13" s="175"/>
      <c r="C13" s="175"/>
      <c r="D13" s="175"/>
      <c r="E13" s="175"/>
      <c r="F13" s="175"/>
    </row>
    <row r="14" spans="1:6" x14ac:dyDescent="0.3">
      <c r="A14" s="175"/>
      <c r="B14" s="175"/>
      <c r="C14" s="175"/>
      <c r="D14" s="175"/>
      <c r="E14" s="175"/>
      <c r="F14" s="175"/>
    </row>
    <row r="15" spans="1:6" x14ac:dyDescent="0.3">
      <c r="A15" s="175"/>
      <c r="B15" s="175"/>
      <c r="C15" s="175"/>
      <c r="D15" s="175"/>
      <c r="E15" s="175"/>
      <c r="F15" s="175"/>
    </row>
    <row r="16" spans="1:6" x14ac:dyDescent="0.3">
      <c r="A16" s="175"/>
      <c r="B16" s="175"/>
      <c r="C16" s="175"/>
      <c r="D16" s="175"/>
      <c r="E16" s="175"/>
      <c r="F16" s="175"/>
    </row>
    <row r="17" spans="1:6" x14ac:dyDescent="0.3">
      <c r="A17" s="175"/>
      <c r="B17" s="175"/>
      <c r="C17" s="175"/>
      <c r="D17" s="175"/>
      <c r="E17" s="175"/>
      <c r="F17" s="175"/>
    </row>
    <row r="18" spans="1:6" x14ac:dyDescent="0.3">
      <c r="A18" s="175"/>
      <c r="B18" s="175"/>
      <c r="C18" s="175"/>
      <c r="D18" s="175"/>
      <c r="E18" s="175"/>
      <c r="F18" s="175"/>
    </row>
    <row r="19" spans="1:6" x14ac:dyDescent="0.3">
      <c r="A19" s="175"/>
      <c r="B19" s="175"/>
      <c r="C19" s="175"/>
      <c r="D19" s="175"/>
      <c r="E19" s="175"/>
      <c r="F19" s="175"/>
    </row>
    <row r="20" spans="1:6" x14ac:dyDescent="0.3">
      <c r="A20" s="175"/>
      <c r="B20" s="175"/>
      <c r="C20" s="175"/>
      <c r="D20" s="175"/>
      <c r="E20" s="175"/>
      <c r="F20" s="175"/>
    </row>
    <row r="21" spans="1:6" x14ac:dyDescent="0.3">
      <c r="A21" s="175"/>
      <c r="B21" s="175"/>
      <c r="C21" s="175"/>
      <c r="D21" s="175"/>
      <c r="E21" s="175"/>
      <c r="F21" s="175"/>
    </row>
    <row r="22" spans="1:6" ht="123" customHeight="1" x14ac:dyDescent="0.3">
      <c r="A22" s="175"/>
      <c r="B22" s="175"/>
      <c r="C22" s="175"/>
      <c r="D22" s="175"/>
      <c r="E22" s="175"/>
      <c r="F22" s="175"/>
    </row>
    <row r="23" spans="1:6" ht="55.5" customHeight="1" x14ac:dyDescent="0.3">
      <c r="A23" s="175" t="s">
        <v>528</v>
      </c>
      <c r="B23" s="175"/>
      <c r="C23" s="175"/>
      <c r="D23" s="175"/>
      <c r="E23" s="175"/>
      <c r="F23" s="175"/>
    </row>
    <row r="24" spans="1:6" ht="15.6" x14ac:dyDescent="0.3">
      <c r="A24" s="2"/>
      <c r="B24" s="2"/>
      <c r="C24" s="2"/>
      <c r="D24" s="2"/>
      <c r="E24" s="2"/>
      <c r="F24" s="2"/>
    </row>
    <row r="25" spans="1:6" ht="15.6" x14ac:dyDescent="0.3">
      <c r="A25" s="3" t="s">
        <v>2</v>
      </c>
      <c r="B25" s="2"/>
      <c r="C25" s="2"/>
      <c r="D25" s="2"/>
      <c r="E25" s="2"/>
      <c r="F25" s="2"/>
    </row>
    <row r="26" spans="1:6" ht="15.6" x14ac:dyDescent="0.3">
      <c r="A26" s="2"/>
      <c r="B26" s="4"/>
      <c r="C26" s="4"/>
      <c r="D26" s="4"/>
      <c r="E26" s="4"/>
      <c r="F26" s="4"/>
    </row>
    <row r="27" spans="1:6" ht="15.6" x14ac:dyDescent="0.3">
      <c r="A27" s="4" t="s">
        <v>3</v>
      </c>
      <c r="B27" s="5"/>
      <c r="C27" s="5"/>
      <c r="D27" s="5"/>
      <c r="E27" s="5"/>
      <c r="F27" s="5"/>
    </row>
    <row r="34" x14ac:dyDescent="0.3"/>
  </sheetData>
  <mergeCells count="4">
    <mergeCell ref="A1:F1"/>
    <mergeCell ref="A2:F2"/>
    <mergeCell ref="A4:F22"/>
    <mergeCell ref="A23:F23"/>
  </mergeCells>
  <pageMargins left="0.7" right="0.7"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37"/>
  <sheetViews>
    <sheetView tabSelected="1" topLeftCell="A17" workbookViewId="0">
      <selection activeCell="A35" sqref="A35"/>
    </sheetView>
  </sheetViews>
  <sheetFormatPr defaultColWidth="0" defaultRowHeight="14.4" zeroHeight="1" x14ac:dyDescent="0.3"/>
  <cols>
    <col min="1" max="1" width="39.44140625" bestFit="1" customWidth="1"/>
    <col min="2" max="2" width="137.109375" customWidth="1"/>
    <col min="3" max="24" width="9.109375" customWidth="1"/>
    <col min="25" max="16384" width="9.109375" hidden="1"/>
  </cols>
  <sheetData>
    <row r="1" spans="1:4" x14ac:dyDescent="0.3">
      <c r="A1" s="6" t="s">
        <v>4</v>
      </c>
      <c r="B1" s="7"/>
      <c r="C1" s="7"/>
    </row>
    <row r="2" spans="1:4" x14ac:dyDescent="0.3">
      <c r="A2" s="6" t="s">
        <v>5</v>
      </c>
      <c r="B2" s="6" t="s">
        <v>6</v>
      </c>
      <c r="C2" s="7"/>
    </row>
    <row r="3" spans="1:4" ht="15.6" x14ac:dyDescent="0.3">
      <c r="A3" s="8" t="s">
        <v>7</v>
      </c>
      <c r="B3" s="4" t="s">
        <v>576</v>
      </c>
      <c r="C3" s="7"/>
    </row>
    <row r="4" spans="1:4" x14ac:dyDescent="0.3">
      <c r="A4" s="8" t="s">
        <v>8</v>
      </c>
      <c r="B4" s="7" t="s">
        <v>9</v>
      </c>
      <c r="C4" s="7"/>
    </row>
    <row r="5" spans="1:4" x14ac:dyDescent="0.3">
      <c r="A5" s="8" t="s">
        <v>10</v>
      </c>
      <c r="B5" s="7" t="s">
        <v>514</v>
      </c>
      <c r="C5" s="7"/>
    </row>
    <row r="6" spans="1:4" x14ac:dyDescent="0.3">
      <c r="A6" s="8" t="s">
        <v>11</v>
      </c>
      <c r="B6" s="7" t="s">
        <v>515</v>
      </c>
      <c r="C6" s="7"/>
    </row>
    <row r="7" spans="1:4" x14ac:dyDescent="0.3">
      <c r="A7" s="8" t="s">
        <v>12</v>
      </c>
      <c r="B7" s="7" t="s">
        <v>13</v>
      </c>
      <c r="C7" s="7"/>
      <c r="D7" s="9"/>
    </row>
    <row r="8" spans="1:4" x14ac:dyDescent="0.3">
      <c r="A8" s="10" t="s">
        <v>14</v>
      </c>
      <c r="B8" s="7" t="s">
        <v>15</v>
      </c>
    </row>
    <row r="9" spans="1:4" x14ac:dyDescent="0.3">
      <c r="A9" s="10" t="s">
        <v>519</v>
      </c>
      <c r="B9" s="7" t="s">
        <v>520</v>
      </c>
    </row>
    <row r="10" spans="1:4" x14ac:dyDescent="0.3">
      <c r="A10" s="10" t="s">
        <v>513</v>
      </c>
      <c r="B10" s="7" t="s">
        <v>521</v>
      </c>
    </row>
    <row r="11" spans="1:4" x14ac:dyDescent="0.3">
      <c r="A11" s="10" t="s">
        <v>522</v>
      </c>
      <c r="B11" s="7" t="s">
        <v>523</v>
      </c>
    </row>
    <row r="12" spans="1:4" x14ac:dyDescent="0.3">
      <c r="A12" s="10" t="s">
        <v>526</v>
      </c>
      <c r="B12" s="7" t="s">
        <v>527</v>
      </c>
    </row>
    <row r="13" spans="1:4" s="7" customFormat="1" x14ac:dyDescent="0.3">
      <c r="A13" s="8" t="s">
        <v>529</v>
      </c>
      <c r="B13" s="7" t="s">
        <v>530</v>
      </c>
    </row>
    <row r="14" spans="1:4" s="7" customFormat="1" x14ac:dyDescent="0.3">
      <c r="A14" s="8" t="s">
        <v>552</v>
      </c>
      <c r="B14" s="7" t="s">
        <v>554</v>
      </c>
    </row>
    <row r="15" spans="1:4" s="7" customFormat="1" x14ac:dyDescent="0.3">
      <c r="A15" s="8" t="s">
        <v>555</v>
      </c>
      <c r="B15" s="7" t="s">
        <v>560</v>
      </c>
    </row>
    <row r="16" spans="1:4" s="7" customFormat="1" x14ac:dyDescent="0.3">
      <c r="A16" s="8" t="s">
        <v>562</v>
      </c>
      <c r="B16" s="7" t="s">
        <v>563</v>
      </c>
    </row>
    <row r="17" spans="1:15" s="7" customFormat="1" ht="53.25" customHeight="1" x14ac:dyDescent="0.3">
      <c r="A17" s="8" t="s">
        <v>562</v>
      </c>
      <c r="B17" s="111" t="s">
        <v>566</v>
      </c>
      <c r="C17" s="111"/>
      <c r="D17" s="111"/>
      <c r="E17" s="111"/>
      <c r="F17" s="111"/>
      <c r="G17" s="111"/>
      <c r="H17" s="111"/>
      <c r="I17" s="111"/>
      <c r="J17" s="111"/>
      <c r="K17" s="111"/>
      <c r="L17" s="111"/>
      <c r="M17" s="111"/>
      <c r="N17" s="111"/>
      <c r="O17" s="111"/>
    </row>
    <row r="18" spans="1:15" s="7" customFormat="1" x14ac:dyDescent="0.3">
      <c r="A18" s="8" t="s">
        <v>567</v>
      </c>
      <c r="B18" s="71" t="s">
        <v>568</v>
      </c>
      <c r="C18" s="96"/>
      <c r="D18" s="96"/>
      <c r="E18" s="96"/>
      <c r="F18" s="96"/>
      <c r="G18" s="96"/>
      <c r="H18" s="96"/>
      <c r="I18" s="96"/>
      <c r="J18" s="96"/>
      <c r="K18" s="96"/>
      <c r="L18" s="96"/>
      <c r="M18" s="96"/>
      <c r="N18" s="96"/>
      <c r="O18" s="96"/>
    </row>
    <row r="19" spans="1:15" s="7" customFormat="1" x14ac:dyDescent="0.3">
      <c r="A19" s="8" t="s">
        <v>567</v>
      </c>
      <c r="B19" s="71" t="s">
        <v>570</v>
      </c>
      <c r="C19" s="111"/>
      <c r="D19" s="111"/>
      <c r="E19" s="111"/>
      <c r="F19" s="111"/>
      <c r="G19" s="111"/>
      <c r="H19" s="111"/>
      <c r="I19" s="111"/>
      <c r="J19" s="111"/>
      <c r="K19" s="111"/>
      <c r="L19" s="111"/>
      <c r="M19" s="111"/>
      <c r="N19" s="111"/>
      <c r="O19" s="111"/>
    </row>
    <row r="20" spans="1:15" x14ac:dyDescent="0.3">
      <c r="A20" s="10" t="s">
        <v>567</v>
      </c>
      <c r="B20" t="s">
        <v>575</v>
      </c>
    </row>
    <row r="21" spans="1:15" x14ac:dyDescent="0.3">
      <c r="A21" s="10" t="s">
        <v>577</v>
      </c>
      <c r="B21" t="s">
        <v>578</v>
      </c>
    </row>
    <row r="22" spans="1:15" x14ac:dyDescent="0.3">
      <c r="A22" s="10" t="s">
        <v>581</v>
      </c>
      <c r="B22" t="s">
        <v>582</v>
      </c>
    </row>
    <row r="23" spans="1:15" x14ac:dyDescent="0.3">
      <c r="A23" s="10" t="s">
        <v>581</v>
      </c>
      <c r="B23" t="s">
        <v>584</v>
      </c>
    </row>
    <row r="24" spans="1:15" x14ac:dyDescent="0.3">
      <c r="A24" s="10" t="s">
        <v>585</v>
      </c>
      <c r="B24" t="s">
        <v>586</v>
      </c>
    </row>
    <row r="25" spans="1:15" x14ac:dyDescent="0.3">
      <c r="A25" s="10" t="s">
        <v>589</v>
      </c>
      <c r="B25" t="s">
        <v>587</v>
      </c>
    </row>
    <row r="26" spans="1:15" s="156" customFormat="1" x14ac:dyDescent="0.3">
      <c r="A26" s="158" t="s">
        <v>590</v>
      </c>
      <c r="B26" s="159" t="s">
        <v>591</v>
      </c>
    </row>
    <row r="27" spans="1:15" x14ac:dyDescent="0.3">
      <c r="A27" s="10" t="s">
        <v>599</v>
      </c>
      <c r="B27" s="159" t="s">
        <v>602</v>
      </c>
    </row>
    <row r="28" spans="1:15" x14ac:dyDescent="0.3">
      <c r="A28" s="10" t="s">
        <v>605</v>
      </c>
      <c r="B28" t="s">
        <v>604</v>
      </c>
    </row>
    <row r="29" spans="1:15" x14ac:dyDescent="0.3">
      <c r="A29" s="10" t="s">
        <v>610</v>
      </c>
      <c r="B29" t="s">
        <v>611</v>
      </c>
    </row>
    <row r="30" spans="1:15" x14ac:dyDescent="0.3">
      <c r="A30" s="10" t="s">
        <v>626</v>
      </c>
      <c r="B30" t="s">
        <v>627</v>
      </c>
    </row>
    <row r="31" spans="1:15" x14ac:dyDescent="0.3">
      <c r="A31" s="10" t="s">
        <v>628</v>
      </c>
      <c r="B31" t="s">
        <v>629</v>
      </c>
    </row>
    <row r="32" spans="1:15" x14ac:dyDescent="0.3">
      <c r="A32" s="10" t="s">
        <v>635</v>
      </c>
      <c r="B32" t="s">
        <v>636</v>
      </c>
    </row>
    <row r="33" spans="1:2" ht="28.8" x14ac:dyDescent="0.3">
      <c r="A33" s="10" t="s">
        <v>642</v>
      </c>
      <c r="B33" s="33" t="s">
        <v>646</v>
      </c>
    </row>
    <row r="34" spans="1:2" x14ac:dyDescent="0.3">
      <c r="A34" s="10" t="s">
        <v>647</v>
      </c>
      <c r="B34" s="33" t="s">
        <v>648</v>
      </c>
    </row>
    <row r="35" spans="1:2" x14ac:dyDescent="0.3">
      <c r="A35" s="10" t="s">
        <v>658</v>
      </c>
      <c r="B35" s="33" t="s">
        <v>659</v>
      </c>
    </row>
    <row r="36" spans="1:2" x14ac:dyDescent="0.3">
      <c r="A36" s="10" t="s">
        <v>3</v>
      </c>
    </row>
    <row r="37" spans="1:2" ht="14.25" hidden="1" customHeight="1" x14ac:dyDescent="0.3"/>
  </sheetData>
  <pageMargins left="0.7" right="0.7" top="0.75" bottom="0.75" header="0.3" footer="0.3"/>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223"/>
  <sheetViews>
    <sheetView zoomScaleNormal="100" workbookViewId="0">
      <pane xSplit="1" ySplit="3" topLeftCell="B4" activePane="bottomRight" state="frozen"/>
      <selection pane="topRight" activeCell="B1" sqref="B1"/>
      <selection pane="bottomLeft" activeCell="A4" sqref="A4"/>
      <selection pane="bottomRight"/>
    </sheetView>
  </sheetViews>
  <sheetFormatPr defaultColWidth="0" defaultRowHeight="14.4" zeroHeight="1" x14ac:dyDescent="0.3"/>
  <cols>
    <col min="1" max="1" width="52" style="7" customWidth="1"/>
    <col min="2" max="2" width="49.88671875" style="7" customWidth="1"/>
    <col min="3" max="3" width="38.6640625" style="7" customWidth="1"/>
    <col min="4" max="16384" width="9.109375" style="7" hidden="1"/>
  </cols>
  <sheetData>
    <row r="1" spans="1:3" ht="15.6" x14ac:dyDescent="0.3">
      <c r="A1" s="45" t="s">
        <v>16</v>
      </c>
      <c r="C1" s="29"/>
    </row>
    <row r="2" spans="1:3" ht="88.2" customHeight="1" thickBot="1" x14ac:dyDescent="0.35">
      <c r="A2" s="172" t="s">
        <v>671</v>
      </c>
      <c r="B2" s="167" t="s">
        <v>644</v>
      </c>
      <c r="C2" s="29"/>
    </row>
    <row r="3" spans="1:3" ht="28.8" x14ac:dyDescent="0.3">
      <c r="A3" s="46" t="s">
        <v>17</v>
      </c>
      <c r="B3" s="47" t="s">
        <v>18</v>
      </c>
      <c r="C3" s="48" t="s">
        <v>663</v>
      </c>
    </row>
    <row r="4" spans="1:3" x14ac:dyDescent="0.3">
      <c r="A4" s="12" t="s">
        <v>20</v>
      </c>
      <c r="B4" s="13" t="s">
        <v>21</v>
      </c>
      <c r="C4" s="14"/>
    </row>
    <row r="5" spans="1:3" x14ac:dyDescent="0.3">
      <c r="A5" s="12" t="s">
        <v>22</v>
      </c>
      <c r="B5" s="13" t="s">
        <v>23</v>
      </c>
      <c r="C5" s="14"/>
    </row>
    <row r="6" spans="1:3" x14ac:dyDescent="0.3">
      <c r="A6" s="12" t="s">
        <v>24</v>
      </c>
      <c r="B6" s="13" t="s">
        <v>25</v>
      </c>
      <c r="C6" s="14"/>
    </row>
    <row r="7" spans="1:3" x14ac:dyDescent="0.3">
      <c r="A7" s="12" t="s">
        <v>26</v>
      </c>
      <c r="B7" s="13" t="s">
        <v>27</v>
      </c>
      <c r="C7" s="14"/>
    </row>
    <row r="8" spans="1:3" x14ac:dyDescent="0.3">
      <c r="A8" s="12" t="s">
        <v>645</v>
      </c>
      <c r="B8" s="13" t="s">
        <v>28</v>
      </c>
      <c r="C8" s="14"/>
    </row>
    <row r="9" spans="1:3" x14ac:dyDescent="0.3">
      <c r="A9" s="12" t="s">
        <v>29</v>
      </c>
      <c r="B9" s="13" t="s">
        <v>431</v>
      </c>
      <c r="C9" s="14"/>
    </row>
    <row r="10" spans="1:3" x14ac:dyDescent="0.3">
      <c r="A10" s="12" t="s">
        <v>30</v>
      </c>
      <c r="B10" s="13" t="s">
        <v>31</v>
      </c>
      <c r="C10" s="14"/>
    </row>
    <row r="11" spans="1:3" x14ac:dyDescent="0.3">
      <c r="A11" s="12" t="s">
        <v>32</v>
      </c>
      <c r="B11" s="13" t="s">
        <v>33</v>
      </c>
      <c r="C11" s="14"/>
    </row>
    <row r="12" spans="1:3" x14ac:dyDescent="0.3">
      <c r="A12" s="12" t="s">
        <v>34</v>
      </c>
      <c r="B12" s="13" t="s">
        <v>35</v>
      </c>
      <c r="C12" s="14"/>
    </row>
    <row r="13" spans="1:3" x14ac:dyDescent="0.3">
      <c r="A13" s="12" t="s">
        <v>36</v>
      </c>
      <c r="B13" s="13" t="s">
        <v>37</v>
      </c>
      <c r="C13" s="14"/>
    </row>
    <row r="14" spans="1:3" x14ac:dyDescent="0.3">
      <c r="A14" s="12" t="s">
        <v>38</v>
      </c>
      <c r="B14" s="13" t="s">
        <v>39</v>
      </c>
      <c r="C14" s="14"/>
    </row>
    <row r="15" spans="1:3" x14ac:dyDescent="0.3">
      <c r="A15" s="12" t="s">
        <v>40</v>
      </c>
      <c r="B15" s="13" t="s">
        <v>41</v>
      </c>
      <c r="C15" s="14"/>
    </row>
    <row r="16" spans="1:3" x14ac:dyDescent="0.3">
      <c r="A16" s="12" t="s">
        <v>42</v>
      </c>
      <c r="B16" s="13" t="s">
        <v>43</v>
      </c>
      <c r="C16" s="14"/>
    </row>
    <row r="17" spans="1:3" x14ac:dyDescent="0.3">
      <c r="A17" s="12" t="s">
        <v>44</v>
      </c>
      <c r="B17" s="13" t="s">
        <v>45</v>
      </c>
      <c r="C17" s="14"/>
    </row>
    <row r="18" spans="1:3" x14ac:dyDescent="0.3">
      <c r="A18" s="12" t="s">
        <v>46</v>
      </c>
      <c r="B18" s="13" t="s">
        <v>47</v>
      </c>
      <c r="C18" s="14"/>
    </row>
    <row r="19" spans="1:3" x14ac:dyDescent="0.3">
      <c r="A19" s="12" t="s">
        <v>48</v>
      </c>
      <c r="B19" s="13" t="s">
        <v>437</v>
      </c>
      <c r="C19" s="14"/>
    </row>
    <row r="20" spans="1:3" x14ac:dyDescent="0.3">
      <c r="A20" s="12" t="s">
        <v>49</v>
      </c>
      <c r="B20" s="13" t="s">
        <v>50</v>
      </c>
      <c r="C20" s="14"/>
    </row>
    <row r="21" spans="1:3" x14ac:dyDescent="0.3">
      <c r="A21" s="12" t="s">
        <v>51</v>
      </c>
      <c r="B21" s="13" t="s">
        <v>52</v>
      </c>
      <c r="C21" s="14"/>
    </row>
    <row r="22" spans="1:3" x14ac:dyDescent="0.3">
      <c r="A22" s="12" t="s">
        <v>53</v>
      </c>
      <c r="B22" s="13" t="s">
        <v>54</v>
      </c>
      <c r="C22" s="14"/>
    </row>
    <row r="23" spans="1:3" x14ac:dyDescent="0.3">
      <c r="A23" s="12" t="s">
        <v>55</v>
      </c>
      <c r="B23" s="13" t="s">
        <v>56</v>
      </c>
      <c r="C23" s="14"/>
    </row>
    <row r="24" spans="1:3" x14ac:dyDescent="0.3">
      <c r="A24" s="12" t="s">
        <v>57</v>
      </c>
      <c r="B24" s="13" t="s">
        <v>58</v>
      </c>
      <c r="C24" s="14"/>
    </row>
    <row r="25" spans="1:3" x14ac:dyDescent="0.3">
      <c r="A25" s="12" t="s">
        <v>59</v>
      </c>
      <c r="B25" s="13" t="s">
        <v>60</v>
      </c>
      <c r="C25" s="14"/>
    </row>
    <row r="26" spans="1:3" x14ac:dyDescent="0.3">
      <c r="A26" s="12" t="s">
        <v>61</v>
      </c>
      <c r="B26" s="13" t="s">
        <v>62</v>
      </c>
      <c r="C26" s="14"/>
    </row>
    <row r="27" spans="1:3" x14ac:dyDescent="0.3">
      <c r="A27" s="12" t="s">
        <v>63</v>
      </c>
      <c r="B27" s="13" t="s">
        <v>64</v>
      </c>
      <c r="C27" s="14"/>
    </row>
    <row r="28" spans="1:3" x14ac:dyDescent="0.3">
      <c r="A28" s="12" t="s">
        <v>65</v>
      </c>
      <c r="B28" s="13" t="s">
        <v>66</v>
      </c>
      <c r="C28" s="14"/>
    </row>
    <row r="29" spans="1:3" x14ac:dyDescent="0.3">
      <c r="A29" s="12" t="s">
        <v>67</v>
      </c>
      <c r="B29" s="15" t="s">
        <v>68</v>
      </c>
      <c r="C29" s="14"/>
    </row>
    <row r="30" spans="1:3" x14ac:dyDescent="0.3">
      <c r="A30" s="12" t="s">
        <v>69</v>
      </c>
      <c r="B30" s="13" t="s">
        <v>70</v>
      </c>
      <c r="C30" s="14"/>
    </row>
    <row r="31" spans="1:3" x14ac:dyDescent="0.3">
      <c r="A31" s="12" t="s">
        <v>71</v>
      </c>
      <c r="B31" s="13" t="s">
        <v>72</v>
      </c>
      <c r="C31" s="14"/>
    </row>
    <row r="32" spans="1:3" x14ac:dyDescent="0.3">
      <c r="A32" s="12" t="s">
        <v>73</v>
      </c>
      <c r="B32" s="13" t="s">
        <v>588</v>
      </c>
      <c r="C32" s="14"/>
    </row>
    <row r="33" spans="1:3" x14ac:dyDescent="0.3">
      <c r="A33" s="12" t="s">
        <v>74</v>
      </c>
      <c r="B33" s="13" t="s">
        <v>75</v>
      </c>
      <c r="C33" s="14"/>
    </row>
    <row r="34" spans="1:3" x14ac:dyDescent="0.3">
      <c r="A34" s="12" t="s">
        <v>76</v>
      </c>
      <c r="B34" s="13" t="s">
        <v>77</v>
      </c>
      <c r="C34" s="14"/>
    </row>
    <row r="35" spans="1:3" x14ac:dyDescent="0.3">
      <c r="A35" s="12" t="s">
        <v>78</v>
      </c>
      <c r="B35" s="13" t="s">
        <v>79</v>
      </c>
      <c r="C35" s="14"/>
    </row>
    <row r="36" spans="1:3" x14ac:dyDescent="0.3">
      <c r="A36" s="12" t="s">
        <v>80</v>
      </c>
      <c r="B36" s="13" t="s">
        <v>81</v>
      </c>
      <c r="C36" s="14"/>
    </row>
    <row r="37" spans="1:3" x14ac:dyDescent="0.3">
      <c r="A37" s="12" t="s">
        <v>82</v>
      </c>
      <c r="B37" s="13" t="s">
        <v>444</v>
      </c>
      <c r="C37" s="14"/>
    </row>
    <row r="38" spans="1:3" x14ac:dyDescent="0.3">
      <c r="A38" s="12" t="s">
        <v>83</v>
      </c>
      <c r="B38" s="13" t="s">
        <v>84</v>
      </c>
      <c r="C38" s="14"/>
    </row>
    <row r="39" spans="1:3" x14ac:dyDescent="0.3">
      <c r="A39" s="12" t="s">
        <v>85</v>
      </c>
      <c r="B39" s="13" t="s">
        <v>86</v>
      </c>
      <c r="C39" s="14"/>
    </row>
    <row r="40" spans="1:3" x14ac:dyDescent="0.3">
      <c r="A40" s="12" t="s">
        <v>87</v>
      </c>
      <c r="B40" s="13" t="s">
        <v>88</v>
      </c>
      <c r="C40" s="14"/>
    </row>
    <row r="41" spans="1:3" x14ac:dyDescent="0.3">
      <c r="A41" s="12" t="s">
        <v>89</v>
      </c>
      <c r="B41" s="13" t="s">
        <v>90</v>
      </c>
      <c r="C41" s="14"/>
    </row>
    <row r="42" spans="1:3" x14ac:dyDescent="0.3">
      <c r="A42" s="12" t="s">
        <v>91</v>
      </c>
      <c r="B42" s="13" t="s">
        <v>92</v>
      </c>
      <c r="C42" s="14"/>
    </row>
    <row r="43" spans="1:3" x14ac:dyDescent="0.3">
      <c r="A43" s="12" t="s">
        <v>93</v>
      </c>
      <c r="B43" s="13" t="s">
        <v>94</v>
      </c>
      <c r="C43" s="14"/>
    </row>
    <row r="44" spans="1:3" x14ac:dyDescent="0.3">
      <c r="A44" s="12" t="s">
        <v>95</v>
      </c>
      <c r="B44" s="13" t="s">
        <v>96</v>
      </c>
      <c r="C44" s="14"/>
    </row>
    <row r="45" spans="1:3" x14ac:dyDescent="0.3">
      <c r="A45" s="12" t="s">
        <v>97</v>
      </c>
      <c r="B45" s="13" t="s">
        <v>603</v>
      </c>
      <c r="C45" s="14"/>
    </row>
    <row r="46" spans="1:3" x14ac:dyDescent="0.3">
      <c r="A46" s="12" t="s">
        <v>99</v>
      </c>
      <c r="B46" s="13" t="s">
        <v>100</v>
      </c>
      <c r="C46" s="14"/>
    </row>
    <row r="47" spans="1:3" x14ac:dyDescent="0.3">
      <c r="A47" s="12" t="s">
        <v>101</v>
      </c>
      <c r="B47" s="13" t="s">
        <v>102</v>
      </c>
      <c r="C47" s="14"/>
    </row>
    <row r="48" spans="1:3" x14ac:dyDescent="0.3">
      <c r="A48" s="12" t="s">
        <v>103</v>
      </c>
      <c r="B48" s="13" t="s">
        <v>104</v>
      </c>
      <c r="C48" s="14"/>
    </row>
    <row r="49" spans="1:3" x14ac:dyDescent="0.3">
      <c r="A49" s="12" t="s">
        <v>105</v>
      </c>
      <c r="B49" s="13" t="s">
        <v>106</v>
      </c>
      <c r="C49" s="14"/>
    </row>
    <row r="50" spans="1:3" x14ac:dyDescent="0.3">
      <c r="A50" s="12" t="s">
        <v>107</v>
      </c>
      <c r="B50" s="13" t="s">
        <v>108</v>
      </c>
      <c r="C50" s="14"/>
    </row>
    <row r="51" spans="1:3" x14ac:dyDescent="0.3">
      <c r="A51" s="12" t="s">
        <v>109</v>
      </c>
      <c r="B51" s="13" t="s">
        <v>110</v>
      </c>
      <c r="C51" s="14"/>
    </row>
    <row r="52" spans="1:3" x14ac:dyDescent="0.3">
      <c r="A52" s="12" t="s">
        <v>111</v>
      </c>
      <c r="B52" s="13" t="s">
        <v>112</v>
      </c>
      <c r="C52" s="14"/>
    </row>
    <row r="53" spans="1:3" x14ac:dyDescent="0.3">
      <c r="A53" s="12" t="s">
        <v>113</v>
      </c>
      <c r="B53" s="13" t="s">
        <v>114</v>
      </c>
      <c r="C53" s="14"/>
    </row>
    <row r="54" spans="1:3" x14ac:dyDescent="0.3">
      <c r="A54" s="12" t="s">
        <v>115</v>
      </c>
      <c r="B54" s="13" t="s">
        <v>116</v>
      </c>
      <c r="C54" s="14"/>
    </row>
    <row r="55" spans="1:3" x14ac:dyDescent="0.3">
      <c r="A55" s="12" t="s">
        <v>117</v>
      </c>
      <c r="B55" s="13" t="s">
        <v>118</v>
      </c>
      <c r="C55" s="14"/>
    </row>
    <row r="56" spans="1:3" x14ac:dyDescent="0.3">
      <c r="A56" s="12" t="s">
        <v>561</v>
      </c>
      <c r="B56" s="13" t="s">
        <v>119</v>
      </c>
      <c r="C56" s="14"/>
    </row>
    <row r="57" spans="1:3" x14ac:dyDescent="0.3">
      <c r="A57" s="12" t="s">
        <v>120</v>
      </c>
      <c r="B57" s="13" t="s">
        <v>121</v>
      </c>
      <c r="C57" s="14"/>
    </row>
    <row r="58" spans="1:3" x14ac:dyDescent="0.3">
      <c r="A58" s="12" t="s">
        <v>122</v>
      </c>
      <c r="B58" s="13" t="s">
        <v>123</v>
      </c>
      <c r="C58" s="14"/>
    </row>
    <row r="59" spans="1:3" x14ac:dyDescent="0.3">
      <c r="A59" s="12" t="s">
        <v>533</v>
      </c>
      <c r="B59" s="13" t="s">
        <v>531</v>
      </c>
      <c r="C59" s="14"/>
    </row>
    <row r="60" spans="1:3" x14ac:dyDescent="0.3">
      <c r="A60" s="12" t="s">
        <v>534</v>
      </c>
      <c r="B60" s="13" t="s">
        <v>532</v>
      </c>
      <c r="C60" s="14"/>
    </row>
    <row r="61" spans="1:3" x14ac:dyDescent="0.3">
      <c r="A61" s="12" t="s">
        <v>124</v>
      </c>
      <c r="B61" s="13" t="s">
        <v>125</v>
      </c>
      <c r="C61" s="14"/>
    </row>
    <row r="62" spans="1:3" x14ac:dyDescent="0.3">
      <c r="A62" s="12" t="s">
        <v>536</v>
      </c>
      <c r="B62" s="13" t="s">
        <v>535</v>
      </c>
      <c r="C62" s="14"/>
    </row>
    <row r="63" spans="1:3" x14ac:dyDescent="0.3">
      <c r="A63" s="12" t="s">
        <v>537</v>
      </c>
      <c r="B63" s="13" t="s">
        <v>538</v>
      </c>
      <c r="C63" s="14"/>
    </row>
    <row r="64" spans="1:3" x14ac:dyDescent="0.3">
      <c r="A64" s="12" t="s">
        <v>539</v>
      </c>
      <c r="B64" s="13" t="s">
        <v>540</v>
      </c>
      <c r="C64" s="14"/>
    </row>
    <row r="65" spans="1:3" x14ac:dyDescent="0.3">
      <c r="A65" s="12" t="s">
        <v>542</v>
      </c>
      <c r="B65" s="13" t="s">
        <v>541</v>
      </c>
      <c r="C65" s="14"/>
    </row>
    <row r="66" spans="1:3" ht="43.2" x14ac:dyDescent="0.3">
      <c r="A66" s="12" t="s">
        <v>543</v>
      </c>
      <c r="B66" s="13" t="s">
        <v>546</v>
      </c>
      <c r="C66" s="14"/>
    </row>
    <row r="67" spans="1:3" ht="57.6" x14ac:dyDescent="0.3">
      <c r="A67" s="12" t="s">
        <v>543</v>
      </c>
      <c r="B67" s="13" t="s">
        <v>547</v>
      </c>
      <c r="C67" s="14"/>
    </row>
    <row r="68" spans="1:3" ht="43.2" x14ac:dyDescent="0.3">
      <c r="A68" s="12" t="s">
        <v>544</v>
      </c>
      <c r="B68" s="13" t="s">
        <v>548</v>
      </c>
      <c r="C68" s="14"/>
    </row>
    <row r="69" spans="1:3" ht="43.2" x14ac:dyDescent="0.3">
      <c r="A69" s="12" t="s">
        <v>544</v>
      </c>
      <c r="B69" s="13" t="s">
        <v>549</v>
      </c>
      <c r="C69" s="14"/>
    </row>
    <row r="70" spans="1:3" x14ac:dyDescent="0.3">
      <c r="A70" s="12" t="s">
        <v>559</v>
      </c>
      <c r="B70" s="13" t="s">
        <v>126</v>
      </c>
      <c r="C70" s="14"/>
    </row>
    <row r="71" spans="1:3" x14ac:dyDescent="0.3">
      <c r="A71" s="12" t="s">
        <v>127</v>
      </c>
      <c r="B71" s="13" t="s">
        <v>128</v>
      </c>
      <c r="C71" s="14"/>
    </row>
    <row r="72" spans="1:3" x14ac:dyDescent="0.3">
      <c r="A72" s="12" t="s">
        <v>129</v>
      </c>
      <c r="B72" s="13" t="s">
        <v>130</v>
      </c>
      <c r="C72" s="14"/>
    </row>
    <row r="73" spans="1:3" x14ac:dyDescent="0.3">
      <c r="A73" s="12" t="s">
        <v>131</v>
      </c>
      <c r="B73" s="13" t="s">
        <v>132</v>
      </c>
      <c r="C73" s="14"/>
    </row>
    <row r="74" spans="1:3" x14ac:dyDescent="0.3">
      <c r="A74" s="12" t="s">
        <v>133</v>
      </c>
      <c r="B74" s="13" t="s">
        <v>134</v>
      </c>
      <c r="C74" s="14"/>
    </row>
    <row r="75" spans="1:3" x14ac:dyDescent="0.3">
      <c r="A75" s="12" t="s">
        <v>135</v>
      </c>
      <c r="B75" s="13" t="s">
        <v>136</v>
      </c>
      <c r="C75" s="14"/>
    </row>
    <row r="76" spans="1:3" x14ac:dyDescent="0.3">
      <c r="A76" s="12" t="s">
        <v>137</v>
      </c>
      <c r="B76" s="13" t="s">
        <v>456</v>
      </c>
      <c r="C76" s="14"/>
    </row>
    <row r="77" spans="1:3" x14ac:dyDescent="0.3">
      <c r="A77" s="12" t="s">
        <v>138</v>
      </c>
      <c r="B77" s="13" t="s">
        <v>139</v>
      </c>
      <c r="C77" s="14"/>
    </row>
    <row r="78" spans="1:3" x14ac:dyDescent="0.3">
      <c r="A78" s="12" t="s">
        <v>140</v>
      </c>
      <c r="B78" s="13" t="s">
        <v>141</v>
      </c>
      <c r="C78" s="14"/>
    </row>
    <row r="79" spans="1:3" x14ac:dyDescent="0.3">
      <c r="A79" s="12" t="s">
        <v>142</v>
      </c>
      <c r="B79" s="13" t="s">
        <v>143</v>
      </c>
      <c r="C79" s="14"/>
    </row>
    <row r="80" spans="1:3" x14ac:dyDescent="0.3">
      <c r="A80" s="12" t="s">
        <v>144</v>
      </c>
      <c r="B80" s="13" t="s">
        <v>145</v>
      </c>
      <c r="C80" s="14"/>
    </row>
    <row r="81" spans="1:3" x14ac:dyDescent="0.3">
      <c r="A81" s="12" t="s">
        <v>146</v>
      </c>
      <c r="B81" s="13" t="s">
        <v>147</v>
      </c>
      <c r="C81" s="14"/>
    </row>
    <row r="82" spans="1:3" x14ac:dyDescent="0.3">
      <c r="A82" s="12" t="s">
        <v>148</v>
      </c>
      <c r="B82" s="13" t="s">
        <v>149</v>
      </c>
      <c r="C82" s="14"/>
    </row>
    <row r="83" spans="1:3" x14ac:dyDescent="0.3">
      <c r="A83" s="12" t="s">
        <v>150</v>
      </c>
      <c r="B83" s="13" t="s">
        <v>151</v>
      </c>
      <c r="C83" s="14"/>
    </row>
    <row r="84" spans="1:3" x14ac:dyDescent="0.3">
      <c r="A84" s="12" t="s">
        <v>152</v>
      </c>
      <c r="B84" s="13" t="s">
        <v>153</v>
      </c>
      <c r="C84" s="14"/>
    </row>
    <row r="85" spans="1:3" x14ac:dyDescent="0.3">
      <c r="A85" s="12" t="s">
        <v>154</v>
      </c>
      <c r="B85" s="13" t="s">
        <v>155</v>
      </c>
      <c r="C85" s="14"/>
    </row>
    <row r="86" spans="1:3" x14ac:dyDescent="0.3">
      <c r="A86" s="12" t="s">
        <v>156</v>
      </c>
      <c r="B86" s="13" t="s">
        <v>458</v>
      </c>
      <c r="C86" s="14"/>
    </row>
    <row r="87" spans="1:3" x14ac:dyDescent="0.3">
      <c r="A87" s="12" t="s">
        <v>157</v>
      </c>
      <c r="B87" s="13" t="s">
        <v>158</v>
      </c>
      <c r="C87" s="14"/>
    </row>
    <row r="88" spans="1:3" x14ac:dyDescent="0.3">
      <c r="A88" s="12" t="s">
        <v>159</v>
      </c>
      <c r="B88" s="13" t="s">
        <v>160</v>
      </c>
      <c r="C88" s="14"/>
    </row>
    <row r="89" spans="1:3" x14ac:dyDescent="0.3">
      <c r="A89" s="12" t="s">
        <v>161</v>
      </c>
      <c r="B89" s="13" t="s">
        <v>162</v>
      </c>
      <c r="C89" s="14"/>
    </row>
    <row r="90" spans="1:3" x14ac:dyDescent="0.3">
      <c r="A90" s="12" t="s">
        <v>163</v>
      </c>
      <c r="B90" s="13" t="s">
        <v>164</v>
      </c>
      <c r="C90" s="14"/>
    </row>
    <row r="91" spans="1:3" x14ac:dyDescent="0.3">
      <c r="A91" s="12" t="s">
        <v>165</v>
      </c>
      <c r="B91" s="13" t="s">
        <v>166</v>
      </c>
      <c r="C91" s="14"/>
    </row>
    <row r="92" spans="1:3" x14ac:dyDescent="0.3">
      <c r="A92" s="12" t="s">
        <v>167</v>
      </c>
      <c r="B92" s="13" t="s">
        <v>168</v>
      </c>
      <c r="C92" s="14"/>
    </row>
    <row r="93" spans="1:3" x14ac:dyDescent="0.3">
      <c r="A93" s="12" t="s">
        <v>169</v>
      </c>
      <c r="B93" s="13" t="s">
        <v>170</v>
      </c>
      <c r="C93" s="14"/>
    </row>
    <row r="94" spans="1:3" x14ac:dyDescent="0.3">
      <c r="A94" s="12" t="s">
        <v>171</v>
      </c>
      <c r="B94" s="13" t="s">
        <v>172</v>
      </c>
      <c r="C94" s="14"/>
    </row>
    <row r="95" spans="1:3" x14ac:dyDescent="0.3">
      <c r="A95" s="12" t="s">
        <v>173</v>
      </c>
      <c r="B95" s="13" t="s">
        <v>174</v>
      </c>
      <c r="C95" s="14"/>
    </row>
    <row r="96" spans="1:3" x14ac:dyDescent="0.3">
      <c r="A96" s="12" t="s">
        <v>175</v>
      </c>
      <c r="B96" s="13" t="s">
        <v>176</v>
      </c>
      <c r="C96" s="14"/>
    </row>
    <row r="97" spans="1:3" x14ac:dyDescent="0.3">
      <c r="A97" s="12" t="s">
        <v>612</v>
      </c>
      <c r="B97" s="13" t="s">
        <v>616</v>
      </c>
      <c r="C97" s="14"/>
    </row>
    <row r="98" spans="1:3" x14ac:dyDescent="0.3">
      <c r="A98" s="12" t="s">
        <v>177</v>
      </c>
      <c r="B98" s="13" t="s">
        <v>178</v>
      </c>
      <c r="C98" s="14"/>
    </row>
    <row r="99" spans="1:3" x14ac:dyDescent="0.3">
      <c r="A99" s="12" t="s">
        <v>179</v>
      </c>
      <c r="B99" s="13" t="s">
        <v>180</v>
      </c>
      <c r="C99" s="14"/>
    </row>
    <row r="100" spans="1:3" x14ac:dyDescent="0.3">
      <c r="A100" s="12" t="s">
        <v>181</v>
      </c>
      <c r="B100" s="13" t="s">
        <v>182</v>
      </c>
      <c r="C100" s="14"/>
    </row>
    <row r="101" spans="1:3" x14ac:dyDescent="0.3">
      <c r="A101" s="12" t="s">
        <v>183</v>
      </c>
      <c r="B101" s="13" t="s">
        <v>184</v>
      </c>
      <c r="C101" s="14"/>
    </row>
    <row r="102" spans="1:3" x14ac:dyDescent="0.3">
      <c r="A102" s="12" t="s">
        <v>185</v>
      </c>
      <c r="B102" s="13" t="s">
        <v>186</v>
      </c>
      <c r="C102" s="14"/>
    </row>
    <row r="103" spans="1:3" x14ac:dyDescent="0.3">
      <c r="A103" s="12" t="s">
        <v>187</v>
      </c>
      <c r="B103" s="13" t="s">
        <v>188</v>
      </c>
      <c r="C103" s="14"/>
    </row>
    <row r="104" spans="1:3" x14ac:dyDescent="0.3">
      <c r="A104" s="12" t="s">
        <v>189</v>
      </c>
      <c r="B104" s="13" t="s">
        <v>190</v>
      </c>
      <c r="C104" s="14"/>
    </row>
    <row r="105" spans="1:3" x14ac:dyDescent="0.3">
      <c r="A105" s="12" t="s">
        <v>191</v>
      </c>
      <c r="B105" s="13" t="s">
        <v>192</v>
      </c>
      <c r="C105" s="14"/>
    </row>
    <row r="106" spans="1:3" x14ac:dyDescent="0.3">
      <c r="A106" s="12" t="s">
        <v>193</v>
      </c>
      <c r="B106" s="13" t="s">
        <v>194</v>
      </c>
      <c r="C106" s="14"/>
    </row>
    <row r="107" spans="1:3" x14ac:dyDescent="0.3">
      <c r="A107" s="12" t="s">
        <v>565</v>
      </c>
      <c r="B107" s="13" t="s">
        <v>195</v>
      </c>
      <c r="C107" s="14"/>
    </row>
    <row r="108" spans="1:3" x14ac:dyDescent="0.3">
      <c r="A108" s="12" t="s">
        <v>196</v>
      </c>
      <c r="B108" s="13" t="s">
        <v>468</v>
      </c>
      <c r="C108" s="14"/>
    </row>
    <row r="109" spans="1:3" x14ac:dyDescent="0.3">
      <c r="A109" s="12" t="s">
        <v>197</v>
      </c>
      <c r="B109" s="13" t="s">
        <v>198</v>
      </c>
      <c r="C109" s="14"/>
    </row>
    <row r="110" spans="1:3" x14ac:dyDescent="0.3">
      <c r="A110" s="12" t="s">
        <v>199</v>
      </c>
      <c r="B110" s="13" t="s">
        <v>200</v>
      </c>
      <c r="C110" s="14"/>
    </row>
    <row r="111" spans="1:3" x14ac:dyDescent="0.3">
      <c r="A111" s="12" t="s">
        <v>201</v>
      </c>
      <c r="B111" s="13" t="s">
        <v>470</v>
      </c>
      <c r="C111" s="14"/>
    </row>
    <row r="112" spans="1:3" x14ac:dyDescent="0.3">
      <c r="A112" s="12" t="s">
        <v>202</v>
      </c>
      <c r="B112" s="13" t="s">
        <v>203</v>
      </c>
      <c r="C112" s="14"/>
    </row>
    <row r="113" spans="1:3" x14ac:dyDescent="0.3">
      <c r="A113" s="12" t="s">
        <v>204</v>
      </c>
      <c r="B113" s="13" t="s">
        <v>472</v>
      </c>
      <c r="C113" s="14"/>
    </row>
    <row r="114" spans="1:3" x14ac:dyDescent="0.3">
      <c r="A114" s="12" t="s">
        <v>517</v>
      </c>
      <c r="B114" s="13" t="s">
        <v>518</v>
      </c>
      <c r="C114" s="14"/>
    </row>
    <row r="115" spans="1:3" x14ac:dyDescent="0.3">
      <c r="A115" s="12" t="s">
        <v>205</v>
      </c>
      <c r="B115" s="13" t="s">
        <v>206</v>
      </c>
      <c r="C115" s="14"/>
    </row>
    <row r="116" spans="1:3" ht="43.2" x14ac:dyDescent="0.3">
      <c r="A116" s="12" t="s">
        <v>207</v>
      </c>
      <c r="B116" s="13" t="s">
        <v>208</v>
      </c>
      <c r="C116" s="16"/>
    </row>
    <row r="117" spans="1:3" x14ac:dyDescent="0.3">
      <c r="A117" s="12" t="s">
        <v>209</v>
      </c>
      <c r="B117" s="13" t="s">
        <v>210</v>
      </c>
      <c r="C117" s="14"/>
    </row>
    <row r="118" spans="1:3" x14ac:dyDescent="0.3">
      <c r="A118" s="12" t="s">
        <v>211</v>
      </c>
      <c r="B118" s="13" t="s">
        <v>212</v>
      </c>
      <c r="C118" s="14"/>
    </row>
    <row r="119" spans="1:3" x14ac:dyDescent="0.3">
      <c r="A119" s="12" t="s">
        <v>213</v>
      </c>
      <c r="B119" s="13" t="s">
        <v>214</v>
      </c>
      <c r="C119" s="14"/>
    </row>
    <row r="120" spans="1:3" x14ac:dyDescent="0.3">
      <c r="A120" s="12" t="s">
        <v>215</v>
      </c>
      <c r="B120" s="13" t="s">
        <v>216</v>
      </c>
      <c r="C120" s="14"/>
    </row>
    <row r="121" spans="1:3" x14ac:dyDescent="0.3">
      <c r="A121" s="12" t="s">
        <v>217</v>
      </c>
      <c r="B121" s="13" t="s">
        <v>218</v>
      </c>
      <c r="C121" s="14"/>
    </row>
    <row r="122" spans="1:3" x14ac:dyDescent="0.3">
      <c r="A122" s="12" t="s">
        <v>594</v>
      </c>
      <c r="B122" s="13" t="s">
        <v>595</v>
      </c>
      <c r="C122" s="14"/>
    </row>
    <row r="123" spans="1:3" x14ac:dyDescent="0.3">
      <c r="A123" s="12" t="s">
        <v>219</v>
      </c>
      <c r="B123" s="13" t="s">
        <v>220</v>
      </c>
      <c r="C123" s="14"/>
    </row>
    <row r="124" spans="1:3" x14ac:dyDescent="0.3">
      <c r="A124" s="12" t="s">
        <v>221</v>
      </c>
      <c r="B124" s="13" t="s">
        <v>222</v>
      </c>
      <c r="C124" s="14"/>
    </row>
    <row r="125" spans="1:3" x14ac:dyDescent="0.3">
      <c r="A125" s="12" t="s">
        <v>223</v>
      </c>
      <c r="B125" s="13" t="s">
        <v>224</v>
      </c>
      <c r="C125" s="14"/>
    </row>
    <row r="126" spans="1:3" x14ac:dyDescent="0.3">
      <c r="A126" s="12" t="s">
        <v>606</v>
      </c>
      <c r="B126" s="13" t="s">
        <v>607</v>
      </c>
      <c r="C126" s="14"/>
    </row>
    <row r="127" spans="1:3" x14ac:dyDescent="0.3">
      <c r="A127" s="12" t="s">
        <v>225</v>
      </c>
      <c r="B127" s="13" t="s">
        <v>226</v>
      </c>
      <c r="C127" s="14"/>
    </row>
    <row r="128" spans="1:3" x14ac:dyDescent="0.3">
      <c r="A128" s="12" t="s">
        <v>227</v>
      </c>
      <c r="B128" s="13" t="s">
        <v>228</v>
      </c>
      <c r="C128" s="14"/>
    </row>
    <row r="129" spans="1:3" x14ac:dyDescent="0.3">
      <c r="A129" s="12" t="s">
        <v>229</v>
      </c>
      <c r="B129" s="13" t="s">
        <v>230</v>
      </c>
      <c r="C129" s="14"/>
    </row>
    <row r="130" spans="1:3" x14ac:dyDescent="0.3">
      <c r="A130" s="12" t="s">
        <v>231</v>
      </c>
      <c r="B130" s="13" t="s">
        <v>232</v>
      </c>
      <c r="C130" s="14"/>
    </row>
    <row r="131" spans="1:3" x14ac:dyDescent="0.3">
      <c r="A131" s="12" t="s">
        <v>233</v>
      </c>
      <c r="B131" s="13" t="s">
        <v>234</v>
      </c>
      <c r="C131" s="14"/>
    </row>
    <row r="132" spans="1:3" ht="16.2" x14ac:dyDescent="0.3">
      <c r="A132" s="12" t="s">
        <v>235</v>
      </c>
      <c r="B132" s="13" t="s">
        <v>630</v>
      </c>
      <c r="C132" s="14"/>
    </row>
    <row r="133" spans="1:3" x14ac:dyDescent="0.3">
      <c r="A133" s="12" t="s">
        <v>477</v>
      </c>
      <c r="B133" s="13" t="s">
        <v>237</v>
      </c>
      <c r="C133" s="14"/>
    </row>
    <row r="134" spans="1:3" x14ac:dyDescent="0.3">
      <c r="A134" s="12" t="s">
        <v>238</v>
      </c>
      <c r="B134" s="13" t="s">
        <v>239</v>
      </c>
      <c r="C134" s="14"/>
    </row>
    <row r="135" spans="1:3" x14ac:dyDescent="0.3">
      <c r="A135" s="12" t="s">
        <v>240</v>
      </c>
      <c r="B135" s="13" t="s">
        <v>241</v>
      </c>
      <c r="C135" s="14"/>
    </row>
    <row r="136" spans="1:3" x14ac:dyDescent="0.3">
      <c r="A136" s="12" t="s">
        <v>242</v>
      </c>
      <c r="B136" s="13" t="s">
        <v>243</v>
      </c>
      <c r="C136" s="14"/>
    </row>
    <row r="137" spans="1:3" x14ac:dyDescent="0.3">
      <c r="A137" s="12" t="s">
        <v>244</v>
      </c>
      <c r="B137" s="13" t="s">
        <v>245</v>
      </c>
      <c r="C137" s="14"/>
    </row>
    <row r="138" spans="1:3" x14ac:dyDescent="0.3">
      <c r="A138" s="12" t="s">
        <v>246</v>
      </c>
      <c r="B138" s="13" t="s">
        <v>247</v>
      </c>
      <c r="C138" s="14"/>
    </row>
    <row r="139" spans="1:3" x14ac:dyDescent="0.3">
      <c r="A139" s="12" t="s">
        <v>248</v>
      </c>
      <c r="B139" s="13" t="s">
        <v>480</v>
      </c>
      <c r="C139" s="14"/>
    </row>
    <row r="140" spans="1:3" x14ac:dyDescent="0.3">
      <c r="A140" s="12" t="s">
        <v>249</v>
      </c>
      <c r="B140" s="13" t="s">
        <v>481</v>
      </c>
      <c r="C140" s="14"/>
    </row>
    <row r="141" spans="1:3" x14ac:dyDescent="0.3">
      <c r="A141" s="12" t="s">
        <v>250</v>
      </c>
      <c r="B141" s="13" t="s">
        <v>482</v>
      </c>
      <c r="C141" s="14"/>
    </row>
    <row r="142" spans="1:3" x14ac:dyDescent="0.3">
      <c r="A142" s="12" t="s">
        <v>251</v>
      </c>
      <c r="B142" s="13" t="s">
        <v>252</v>
      </c>
      <c r="C142" s="14"/>
    </row>
    <row r="143" spans="1:3" x14ac:dyDescent="0.3">
      <c r="A143" s="12" t="s">
        <v>253</v>
      </c>
      <c r="B143" s="13" t="s">
        <v>254</v>
      </c>
      <c r="C143" s="14"/>
    </row>
    <row r="144" spans="1:3" x14ac:dyDescent="0.3">
      <c r="A144" s="12" t="s">
        <v>255</v>
      </c>
      <c r="B144" s="13" t="s">
        <v>256</v>
      </c>
      <c r="C144" s="14"/>
    </row>
    <row r="145" spans="1:3" x14ac:dyDescent="0.3">
      <c r="A145" s="12" t="s">
        <v>257</v>
      </c>
      <c r="B145" s="13" t="s">
        <v>258</v>
      </c>
      <c r="C145" s="14"/>
    </row>
    <row r="146" spans="1:3" x14ac:dyDescent="0.3">
      <c r="A146" s="12" t="s">
        <v>259</v>
      </c>
      <c r="B146" s="13" t="s">
        <v>260</v>
      </c>
      <c r="C146" s="14"/>
    </row>
    <row r="147" spans="1:3" x14ac:dyDescent="0.3">
      <c r="A147" s="12" t="s">
        <v>261</v>
      </c>
      <c r="B147" s="13" t="s">
        <v>262</v>
      </c>
      <c r="C147" s="14"/>
    </row>
    <row r="148" spans="1:3" x14ac:dyDescent="0.3">
      <c r="A148" s="12" t="s">
        <v>263</v>
      </c>
      <c r="B148" s="13" t="s">
        <v>264</v>
      </c>
      <c r="C148" s="14"/>
    </row>
    <row r="149" spans="1:3" x14ac:dyDescent="0.3">
      <c r="A149" s="12" t="s">
        <v>265</v>
      </c>
      <c r="B149" s="13" t="s">
        <v>266</v>
      </c>
      <c r="C149" s="14"/>
    </row>
    <row r="150" spans="1:3" x14ac:dyDescent="0.3">
      <c r="A150" s="12" t="s">
        <v>267</v>
      </c>
      <c r="B150" s="13" t="s">
        <v>268</v>
      </c>
      <c r="C150" s="14"/>
    </row>
    <row r="151" spans="1:3" x14ac:dyDescent="0.3">
      <c r="A151" s="12" t="s">
        <v>269</v>
      </c>
      <c r="B151" s="13" t="s">
        <v>270</v>
      </c>
      <c r="C151" s="14"/>
    </row>
    <row r="152" spans="1:3" x14ac:dyDescent="0.3">
      <c r="A152" s="12" t="s">
        <v>271</v>
      </c>
      <c r="B152" s="13" t="s">
        <v>272</v>
      </c>
      <c r="C152" s="14"/>
    </row>
    <row r="153" spans="1:3" x14ac:dyDescent="0.3">
      <c r="A153" s="12" t="s">
        <v>556</v>
      </c>
      <c r="B153" s="13" t="s">
        <v>486</v>
      </c>
      <c r="C153" s="14"/>
    </row>
    <row r="154" spans="1:3" x14ac:dyDescent="0.3">
      <c r="A154" s="12" t="s">
        <v>557</v>
      </c>
      <c r="B154" s="13" t="s">
        <v>273</v>
      </c>
      <c r="C154" s="14"/>
    </row>
    <row r="155" spans="1:3" s="164" customFormat="1" ht="137.4" customHeight="1" x14ac:dyDescent="0.3">
      <c r="A155" s="161" t="s">
        <v>274</v>
      </c>
      <c r="B155" s="162" t="s">
        <v>625</v>
      </c>
      <c r="C155" s="163"/>
    </row>
    <row r="156" spans="1:3" ht="139.19999999999999" customHeight="1" x14ac:dyDescent="0.3">
      <c r="A156" s="12" t="s">
        <v>274</v>
      </c>
      <c r="B156" s="13" t="s">
        <v>624</v>
      </c>
      <c r="C156" s="14"/>
    </row>
    <row r="157" spans="1:3" x14ac:dyDescent="0.3">
      <c r="A157" s="115" t="s">
        <v>571</v>
      </c>
      <c r="B157" s="116" t="s">
        <v>572</v>
      </c>
      <c r="C157" s="14"/>
    </row>
    <row r="158" spans="1:3" ht="57.6" x14ac:dyDescent="0.3">
      <c r="A158" s="12" t="s">
        <v>275</v>
      </c>
      <c r="B158" s="13" t="s">
        <v>583</v>
      </c>
      <c r="C158" s="14"/>
    </row>
    <row r="159" spans="1:3" ht="28.8" x14ac:dyDescent="0.3">
      <c r="A159" s="12" t="s">
        <v>277</v>
      </c>
      <c r="B159" s="13" t="s">
        <v>278</v>
      </c>
      <c r="C159" s="14"/>
    </row>
    <row r="160" spans="1:3" x14ac:dyDescent="0.3">
      <c r="A160" s="12" t="s">
        <v>279</v>
      </c>
      <c r="B160" s="13" t="s">
        <v>280</v>
      </c>
      <c r="C160" s="14"/>
    </row>
    <row r="161" spans="1:3" x14ac:dyDescent="0.3">
      <c r="A161" s="12" t="s">
        <v>281</v>
      </c>
      <c r="B161" s="13" t="s">
        <v>282</v>
      </c>
      <c r="C161" s="14"/>
    </row>
    <row r="162" spans="1:3" x14ac:dyDescent="0.3">
      <c r="A162" s="12" t="s">
        <v>283</v>
      </c>
      <c r="B162" s="13" t="s">
        <v>284</v>
      </c>
      <c r="C162" s="14"/>
    </row>
    <row r="163" spans="1:3" x14ac:dyDescent="0.3">
      <c r="A163" s="12" t="s">
        <v>285</v>
      </c>
      <c r="B163" s="13" t="s">
        <v>286</v>
      </c>
      <c r="C163" s="14"/>
    </row>
    <row r="164" spans="1:3" x14ac:dyDescent="0.3">
      <c r="A164" s="12" t="s">
        <v>287</v>
      </c>
      <c r="B164" s="13" t="s">
        <v>288</v>
      </c>
      <c r="C164" s="14"/>
    </row>
    <row r="165" spans="1:3" x14ac:dyDescent="0.3">
      <c r="A165" s="12" t="s">
        <v>289</v>
      </c>
      <c r="B165" s="13" t="s">
        <v>290</v>
      </c>
      <c r="C165" s="14"/>
    </row>
    <row r="166" spans="1:3" x14ac:dyDescent="0.3">
      <c r="A166" s="12" t="s">
        <v>291</v>
      </c>
      <c r="B166" s="13" t="s">
        <v>292</v>
      </c>
      <c r="C166" s="14"/>
    </row>
    <row r="167" spans="1:3" x14ac:dyDescent="0.3">
      <c r="A167" s="12" t="s">
        <v>649</v>
      </c>
      <c r="B167" s="13" t="s">
        <v>650</v>
      </c>
      <c r="C167" s="14"/>
    </row>
    <row r="168" spans="1:3" x14ac:dyDescent="0.3">
      <c r="A168" s="12" t="s">
        <v>651</v>
      </c>
      <c r="B168" s="13" t="s">
        <v>652</v>
      </c>
      <c r="C168" s="14"/>
    </row>
    <row r="169" spans="1:3" x14ac:dyDescent="0.3">
      <c r="A169" s="12" t="s">
        <v>653</v>
      </c>
      <c r="B169" s="13" t="s">
        <v>654</v>
      </c>
      <c r="C169" s="14"/>
    </row>
    <row r="170" spans="1:3" x14ac:dyDescent="0.3">
      <c r="A170" s="12" t="s">
        <v>293</v>
      </c>
      <c r="B170" s="13" t="s">
        <v>294</v>
      </c>
      <c r="C170" s="14"/>
    </row>
    <row r="171" spans="1:3" x14ac:dyDescent="0.3">
      <c r="A171" s="12" t="s">
        <v>295</v>
      </c>
      <c r="B171" s="13" t="s">
        <v>296</v>
      </c>
      <c r="C171" s="14"/>
    </row>
    <row r="172" spans="1:3" x14ac:dyDescent="0.3">
      <c r="A172" s="12" t="s">
        <v>297</v>
      </c>
      <c r="B172" s="13" t="s">
        <v>298</v>
      </c>
      <c r="C172" s="14"/>
    </row>
    <row r="173" spans="1:3" x14ac:dyDescent="0.3">
      <c r="A173" s="12" t="s">
        <v>299</v>
      </c>
      <c r="B173" s="13" t="s">
        <v>300</v>
      </c>
      <c r="C173" s="14"/>
    </row>
    <row r="174" spans="1:3" x14ac:dyDescent="0.3">
      <c r="A174" s="12" t="s">
        <v>301</v>
      </c>
      <c r="B174" s="13" t="s">
        <v>302</v>
      </c>
      <c r="C174" s="14"/>
    </row>
    <row r="175" spans="1:3" x14ac:dyDescent="0.3">
      <c r="A175" s="12" t="s">
        <v>303</v>
      </c>
      <c r="B175" s="13" t="s">
        <v>304</v>
      </c>
      <c r="C175" s="14"/>
    </row>
    <row r="176" spans="1:3" x14ac:dyDescent="0.3">
      <c r="A176" s="12" t="s">
        <v>305</v>
      </c>
      <c r="B176" s="13" t="s">
        <v>306</v>
      </c>
      <c r="C176" s="14"/>
    </row>
    <row r="177" spans="1:3" x14ac:dyDescent="0.3">
      <c r="A177" s="12" t="s">
        <v>637</v>
      </c>
      <c r="B177" s="13" t="s">
        <v>638</v>
      </c>
      <c r="C177" s="14"/>
    </row>
    <row r="178" spans="1:3" x14ac:dyDescent="0.3">
      <c r="A178" s="12" t="s">
        <v>639</v>
      </c>
      <c r="B178" s="13" t="s">
        <v>640</v>
      </c>
      <c r="C178" s="14"/>
    </row>
    <row r="179" spans="1:3" x14ac:dyDescent="0.3">
      <c r="A179" s="12" t="s">
        <v>307</v>
      </c>
      <c r="B179" s="13" t="s">
        <v>308</v>
      </c>
      <c r="C179" s="14"/>
    </row>
    <row r="180" spans="1:3" x14ac:dyDescent="0.3">
      <c r="A180" s="12" t="s">
        <v>309</v>
      </c>
      <c r="B180" s="13" t="s">
        <v>310</v>
      </c>
      <c r="C180" s="14"/>
    </row>
    <row r="181" spans="1:3" x14ac:dyDescent="0.3">
      <c r="A181" s="12" t="s">
        <v>311</v>
      </c>
      <c r="B181" s="13" t="s">
        <v>493</v>
      </c>
      <c r="C181" s="14"/>
    </row>
    <row r="182" spans="1:3" x14ac:dyDescent="0.3">
      <c r="A182" s="12" t="s">
        <v>312</v>
      </c>
      <c r="B182" s="13" t="s">
        <v>313</v>
      </c>
      <c r="C182" s="14"/>
    </row>
    <row r="183" spans="1:3" x14ac:dyDescent="0.3">
      <c r="A183" s="12" t="s">
        <v>314</v>
      </c>
      <c r="B183" s="13" t="s">
        <v>315</v>
      </c>
      <c r="C183" s="14"/>
    </row>
    <row r="184" spans="1:3" x14ac:dyDescent="0.3">
      <c r="A184" s="12" t="s">
        <v>316</v>
      </c>
      <c r="B184" s="13" t="s">
        <v>317</v>
      </c>
      <c r="C184" s="14"/>
    </row>
    <row r="185" spans="1:3" x14ac:dyDescent="0.3">
      <c r="A185" s="12" t="s">
        <v>318</v>
      </c>
      <c r="B185" s="13" t="s">
        <v>319</v>
      </c>
      <c r="C185" s="14"/>
    </row>
    <row r="186" spans="1:3" x14ac:dyDescent="0.3">
      <c r="A186" s="12" t="s">
        <v>320</v>
      </c>
      <c r="B186" s="13" t="s">
        <v>495</v>
      </c>
      <c r="C186" s="14"/>
    </row>
    <row r="187" spans="1:3" x14ac:dyDescent="0.3">
      <c r="A187" s="12" t="s">
        <v>660</v>
      </c>
      <c r="B187" s="13" t="s">
        <v>661</v>
      </c>
      <c r="C187" s="14"/>
    </row>
    <row r="188" spans="1:3" x14ac:dyDescent="0.3">
      <c r="A188" s="12" t="s">
        <v>321</v>
      </c>
      <c r="B188" s="13" t="s">
        <v>322</v>
      </c>
      <c r="C188" s="14"/>
    </row>
    <row r="189" spans="1:3" x14ac:dyDescent="0.3">
      <c r="A189" s="12" t="s">
        <v>633</v>
      </c>
      <c r="B189" s="13" t="s">
        <v>634</v>
      </c>
      <c r="C189" s="14"/>
    </row>
    <row r="190" spans="1:3" x14ac:dyDescent="0.3">
      <c r="A190" s="12" t="s">
        <v>323</v>
      </c>
      <c r="B190" s="13" t="s">
        <v>324</v>
      </c>
      <c r="C190" s="14"/>
    </row>
    <row r="191" spans="1:3" x14ac:dyDescent="0.3">
      <c r="A191" s="12" t="s">
        <v>325</v>
      </c>
      <c r="B191" s="13" t="s">
        <v>326</v>
      </c>
      <c r="C191" s="14"/>
    </row>
    <row r="192" spans="1:3" x14ac:dyDescent="0.3">
      <c r="A192" s="12" t="s">
        <v>327</v>
      </c>
      <c r="B192" s="13" t="s">
        <v>328</v>
      </c>
      <c r="C192" s="14"/>
    </row>
    <row r="193" spans="1:3" x14ac:dyDescent="0.3">
      <c r="A193" s="12" t="s">
        <v>329</v>
      </c>
      <c r="B193" s="13" t="s">
        <v>330</v>
      </c>
      <c r="C193" s="14"/>
    </row>
    <row r="194" spans="1:3" x14ac:dyDescent="0.3">
      <c r="A194" s="12" t="s">
        <v>331</v>
      </c>
      <c r="B194" s="13" t="s">
        <v>332</v>
      </c>
      <c r="C194" s="14"/>
    </row>
    <row r="195" spans="1:3" x14ac:dyDescent="0.3">
      <c r="A195" s="12" t="s">
        <v>333</v>
      </c>
      <c r="B195" s="13" t="s">
        <v>334</v>
      </c>
      <c r="C195" s="14"/>
    </row>
    <row r="196" spans="1:3" x14ac:dyDescent="0.3">
      <c r="A196" s="12" t="s">
        <v>335</v>
      </c>
      <c r="B196" s="13" t="s">
        <v>336</v>
      </c>
      <c r="C196" s="14"/>
    </row>
    <row r="197" spans="1:3" x14ac:dyDescent="0.3">
      <c r="A197" s="12" t="s">
        <v>337</v>
      </c>
      <c r="B197" s="13" t="s">
        <v>338</v>
      </c>
      <c r="C197" s="14"/>
    </row>
    <row r="198" spans="1:3" x14ac:dyDescent="0.3">
      <c r="A198" s="12" t="s">
        <v>339</v>
      </c>
      <c r="B198" s="13" t="s">
        <v>340</v>
      </c>
      <c r="C198" s="14"/>
    </row>
    <row r="199" spans="1:3" x14ac:dyDescent="0.3">
      <c r="A199" s="12" t="s">
        <v>341</v>
      </c>
      <c r="B199" s="13" t="s">
        <v>342</v>
      </c>
      <c r="C199" s="14"/>
    </row>
    <row r="200" spans="1:3" x14ac:dyDescent="0.3">
      <c r="A200" s="12" t="s">
        <v>343</v>
      </c>
      <c r="B200" s="13" t="s">
        <v>344</v>
      </c>
      <c r="C200" s="14"/>
    </row>
    <row r="201" spans="1:3" x14ac:dyDescent="0.3">
      <c r="A201" s="12" t="s">
        <v>345</v>
      </c>
      <c r="B201" s="13" t="s">
        <v>346</v>
      </c>
      <c r="C201" s="14"/>
    </row>
    <row r="202" spans="1:3" x14ac:dyDescent="0.3">
      <c r="A202" s="12" t="s">
        <v>347</v>
      </c>
      <c r="B202" s="13" t="s">
        <v>348</v>
      </c>
      <c r="C202" s="14"/>
    </row>
    <row r="203" spans="1:3" x14ac:dyDescent="0.3">
      <c r="A203" s="12" t="s">
        <v>349</v>
      </c>
      <c r="B203" s="13" t="s">
        <v>350</v>
      </c>
      <c r="C203" s="14"/>
    </row>
    <row r="204" spans="1:3" x14ac:dyDescent="0.3">
      <c r="A204" s="12" t="s">
        <v>351</v>
      </c>
      <c r="B204" s="13" t="s">
        <v>352</v>
      </c>
      <c r="C204" s="14"/>
    </row>
    <row r="205" spans="1:3" x14ac:dyDescent="0.3">
      <c r="A205" s="12" t="s">
        <v>353</v>
      </c>
      <c r="B205" s="13" t="s">
        <v>504</v>
      </c>
      <c r="C205" s="14"/>
    </row>
    <row r="206" spans="1:3" x14ac:dyDescent="0.3">
      <c r="A206" s="12" t="s">
        <v>354</v>
      </c>
      <c r="B206" s="13" t="s">
        <v>355</v>
      </c>
      <c r="C206" s="14"/>
    </row>
    <row r="207" spans="1:3" x14ac:dyDescent="0.3">
      <c r="A207" s="12" t="s">
        <v>524</v>
      </c>
      <c r="B207" s="13" t="s">
        <v>525</v>
      </c>
      <c r="C207" s="14"/>
    </row>
    <row r="208" spans="1:3" x14ac:dyDescent="0.3">
      <c r="A208" s="12" t="s">
        <v>356</v>
      </c>
      <c r="B208" s="13" t="s">
        <v>357</v>
      </c>
      <c r="C208" s="14"/>
    </row>
    <row r="209" spans="1:3" x14ac:dyDescent="0.3">
      <c r="A209" s="12" t="s">
        <v>564</v>
      </c>
      <c r="B209" s="13" t="s">
        <v>358</v>
      </c>
      <c r="C209" s="14"/>
    </row>
    <row r="210" spans="1:3" x14ac:dyDescent="0.3">
      <c r="A210" s="12" t="s">
        <v>359</v>
      </c>
      <c r="B210" s="13" t="s">
        <v>360</v>
      </c>
      <c r="C210" s="14"/>
    </row>
    <row r="211" spans="1:3" x14ac:dyDescent="0.3">
      <c r="A211" s="12" t="s">
        <v>361</v>
      </c>
      <c r="B211" s="13" t="s">
        <v>362</v>
      </c>
      <c r="C211" s="14"/>
    </row>
    <row r="212" spans="1:3" x14ac:dyDescent="0.3">
      <c r="A212" s="12" t="s">
        <v>363</v>
      </c>
      <c r="B212" s="13" t="s">
        <v>364</v>
      </c>
      <c r="C212" s="14"/>
    </row>
    <row r="213" spans="1:3" x14ac:dyDescent="0.3">
      <c r="A213" s="12" t="s">
        <v>365</v>
      </c>
      <c r="B213" s="13" t="s">
        <v>506</v>
      </c>
      <c r="C213" s="14"/>
    </row>
    <row r="214" spans="1:3" ht="15" thickBot="1" x14ac:dyDescent="0.35">
      <c r="A214" s="43" t="s">
        <v>366</v>
      </c>
      <c r="B214" s="44" t="s">
        <v>367</v>
      </c>
      <c r="C214" s="49"/>
    </row>
    <row r="215" spans="1:3" ht="66.599999999999994" customHeight="1" x14ac:dyDescent="0.3">
      <c r="A215" s="165" t="s">
        <v>618</v>
      </c>
      <c r="B215" s="165"/>
      <c r="C215" s="29"/>
    </row>
    <row r="216" spans="1:3" x14ac:dyDescent="0.3">
      <c r="A216" s="50" t="s">
        <v>3</v>
      </c>
      <c r="B216" s="42"/>
      <c r="C216" s="29"/>
    </row>
    <row r="217" spans="1:3" hidden="1" x14ac:dyDescent="0.3">
      <c r="A217" s="42"/>
      <c r="B217" s="42"/>
      <c r="C217" s="29"/>
    </row>
    <row r="218" spans="1:3" hidden="1" x14ac:dyDescent="0.3">
      <c r="A218" s="42"/>
      <c r="B218" s="42"/>
      <c r="C218" s="29"/>
    </row>
    <row r="219" spans="1:3" hidden="1" x14ac:dyDescent="0.3">
      <c r="A219" s="42"/>
      <c r="B219" s="42"/>
      <c r="C219" s="29"/>
    </row>
    <row r="220" spans="1:3" hidden="1" x14ac:dyDescent="0.3">
      <c r="A220" s="42"/>
      <c r="B220" s="42"/>
      <c r="C220" s="29"/>
    </row>
    <row r="221" spans="1:3" hidden="1" x14ac:dyDescent="0.3">
      <c r="A221" s="42"/>
      <c r="B221" s="42"/>
      <c r="C221" s="29"/>
    </row>
    <row r="222" spans="1:3" hidden="1" x14ac:dyDescent="0.3">
      <c r="C222" s="29"/>
    </row>
    <row r="223" spans="1:3" x14ac:dyDescent="0.3">
      <c r="A223" s="50"/>
    </row>
  </sheetData>
  <conditionalFormatting sqref="C155">
    <cfRule type="expression" dxfId="49" priority="1">
      <formula>$C$156&gt;0</formula>
    </cfRule>
  </conditionalFormatting>
  <conditionalFormatting sqref="C156">
    <cfRule type="expression" dxfId="48" priority="4">
      <formula>$C$155&gt;0</formula>
    </cfRule>
  </conditionalFormatting>
  <pageMargins left="0.7" right="0.7" top="0.75" bottom="0.75" header="0.3" footer="0.3"/>
  <pageSetup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V21"/>
  <sheetViews>
    <sheetView topLeftCell="A2" zoomScale="65" zoomScaleNormal="65" workbookViewId="0">
      <selection activeCell="N3" sqref="N3"/>
    </sheetView>
  </sheetViews>
  <sheetFormatPr defaultColWidth="0" defaultRowHeight="14.4" zeroHeight="1" x14ac:dyDescent="0.3"/>
  <cols>
    <col min="1" max="1" width="32.33203125" customWidth="1"/>
    <col min="2" max="2" width="14" customWidth="1"/>
    <col min="3" max="3" width="16.44140625" customWidth="1"/>
    <col min="4" max="4" width="17.33203125" customWidth="1"/>
    <col min="5" max="5" width="18.44140625" customWidth="1"/>
    <col min="6" max="6" width="19.109375" customWidth="1"/>
    <col min="7" max="7" width="18.6640625" customWidth="1"/>
    <col min="8" max="8" width="18.109375" customWidth="1"/>
    <col min="9" max="9" width="15.6640625" customWidth="1"/>
    <col min="10" max="10" width="14.6640625" customWidth="1"/>
    <col min="11" max="11" width="19.5546875" customWidth="1"/>
    <col min="12" max="12" width="16.5546875" customWidth="1"/>
    <col min="13" max="13" width="19" customWidth="1"/>
    <col min="14" max="14" width="16.88671875" customWidth="1"/>
    <col min="15" max="15" width="14.33203125" customWidth="1"/>
    <col min="16" max="16" width="16.33203125" customWidth="1"/>
    <col min="17" max="17" width="16.44140625" customWidth="1"/>
    <col min="18" max="18" width="14.6640625" customWidth="1"/>
    <col min="19" max="19" width="14" customWidth="1"/>
    <col min="20" max="20" width="15.5546875" customWidth="1"/>
    <col min="21" max="21" width="15.44140625" customWidth="1"/>
    <col min="22" max="22" width="10.88671875" hidden="1" customWidth="1"/>
    <col min="23" max="16384" width="8.88671875" hidden="1"/>
  </cols>
  <sheetData>
    <row r="1" spans="1:21" ht="23.4" x14ac:dyDescent="0.45">
      <c r="A1" s="182" t="s">
        <v>664</v>
      </c>
      <c r="B1" s="182"/>
      <c r="C1" s="182"/>
      <c r="D1" s="182"/>
      <c r="E1" s="182"/>
      <c r="F1" s="182"/>
      <c r="G1" s="182"/>
      <c r="H1" s="182"/>
      <c r="I1" s="182"/>
      <c r="J1" s="182"/>
      <c r="K1" s="182"/>
      <c r="L1" s="182"/>
      <c r="M1" s="182"/>
      <c r="N1" s="182"/>
      <c r="O1" s="182"/>
      <c r="P1" s="182"/>
      <c r="Q1" s="182"/>
      <c r="R1" s="182"/>
      <c r="S1" s="182"/>
      <c r="T1" s="182"/>
      <c r="U1" s="182"/>
    </row>
    <row r="2" spans="1:21" ht="24" thickBot="1" x14ac:dyDescent="0.5">
      <c r="A2" s="171"/>
    </row>
    <row r="3" spans="1:21" ht="63.75" customHeight="1" thickTop="1" thickBot="1" x14ac:dyDescent="0.35">
      <c r="A3" s="97" t="s">
        <v>508</v>
      </c>
      <c r="B3" s="98"/>
      <c r="C3" s="99" t="s">
        <v>375</v>
      </c>
      <c r="D3" s="99" t="s">
        <v>376</v>
      </c>
      <c r="E3" s="99" t="s">
        <v>377</v>
      </c>
      <c r="F3" s="99" t="s">
        <v>378</v>
      </c>
      <c r="G3" s="99" t="s">
        <v>379</v>
      </c>
      <c r="H3" s="99" t="s">
        <v>380</v>
      </c>
      <c r="I3" s="99" t="s">
        <v>553</v>
      </c>
      <c r="J3" s="99" t="s">
        <v>381</v>
      </c>
      <c r="K3" s="100" t="s">
        <v>621</v>
      </c>
      <c r="L3" s="33"/>
      <c r="M3" s="33"/>
      <c r="N3" s="33"/>
      <c r="O3" s="33"/>
      <c r="P3" s="33"/>
      <c r="Q3" s="33"/>
      <c r="R3" s="33"/>
      <c r="S3" s="33"/>
      <c r="T3" s="33"/>
      <c r="U3" s="33"/>
    </row>
    <row r="4" spans="1:21" ht="28.8" x14ac:dyDescent="0.3">
      <c r="A4" s="176"/>
      <c r="B4" s="31" t="s">
        <v>368</v>
      </c>
      <c r="C4" s="34">
        <f>Acute_Additivity!G1</f>
        <v>0</v>
      </c>
      <c r="D4" s="34">
        <f>Acute_Additivity!H1</f>
        <v>0</v>
      </c>
      <c r="E4" s="34">
        <f>Acute_Additivity!I1</f>
        <v>0</v>
      </c>
      <c r="F4" s="34">
        <f>Acute_Additivity!J1</f>
        <v>0</v>
      </c>
      <c r="G4" s="34">
        <f>Acute_Additivity!K1</f>
        <v>0</v>
      </c>
      <c r="H4" s="34">
        <f>Acute_Additivity!L1</f>
        <v>0</v>
      </c>
      <c r="I4" s="34">
        <f>Acute_Additivity!M1</f>
        <v>0</v>
      </c>
      <c r="J4" s="34">
        <f>Acute_Additivity!N1</f>
        <v>0</v>
      </c>
      <c r="K4" s="101">
        <f>Acute_Additivity!O1</f>
        <v>0</v>
      </c>
      <c r="L4" s="17"/>
      <c r="M4" s="17"/>
      <c r="N4" s="17"/>
      <c r="O4" s="17"/>
      <c r="P4" s="17"/>
      <c r="Q4" s="17"/>
      <c r="R4" s="17"/>
      <c r="S4" s="17"/>
      <c r="T4" s="17"/>
      <c r="U4" s="17"/>
    </row>
    <row r="5" spans="1:21" ht="29.4" thickBot="1" x14ac:dyDescent="0.35">
      <c r="A5" s="177"/>
      <c r="B5" s="102" t="s">
        <v>369</v>
      </c>
      <c r="C5" s="103" t="str">
        <f>Acute_Additivity!G2</f>
        <v>Levels appear acceptable</v>
      </c>
      <c r="D5" s="103" t="str">
        <f>Acute_Additivity!H2</f>
        <v>Levels appear acceptable</v>
      </c>
      <c r="E5" s="103" t="str">
        <f>Acute_Additivity!I2</f>
        <v>Levels appear acceptable</v>
      </c>
      <c r="F5" s="103" t="str">
        <f>Acute_Additivity!J2</f>
        <v>Levels appear acceptable</v>
      </c>
      <c r="G5" s="103" t="str">
        <f>Acute_Additivity!K2</f>
        <v>Levels appear acceptable</v>
      </c>
      <c r="H5" s="103" t="str">
        <f>Acute_Additivity!L2</f>
        <v>Levels appear acceptable</v>
      </c>
      <c r="I5" s="103" t="str">
        <f>Acute_Additivity!M2</f>
        <v>Levels appear acceptable</v>
      </c>
      <c r="J5" s="103" t="str">
        <f>Acute_Additivity!N2</f>
        <v>Levels appear acceptable</v>
      </c>
      <c r="K5" s="104" t="str">
        <f>Acute_Additivity!O2</f>
        <v>Levels appear acceptable</v>
      </c>
      <c r="L5" s="32"/>
      <c r="M5" s="32"/>
      <c r="N5" s="32"/>
      <c r="O5" s="32"/>
      <c r="P5" s="32"/>
      <c r="Q5" s="32"/>
      <c r="R5" s="32"/>
      <c r="S5" s="32"/>
      <c r="T5" s="32"/>
      <c r="U5" s="32"/>
    </row>
    <row r="6" spans="1:21" ht="15" thickTop="1" x14ac:dyDescent="0.3">
      <c r="B6" s="11"/>
    </row>
    <row r="7" spans="1:21" ht="15" thickBot="1" x14ac:dyDescent="0.35">
      <c r="B7" s="11"/>
    </row>
    <row r="8" spans="1:21" ht="78" customHeight="1" thickTop="1" thickBot="1" x14ac:dyDescent="0.35">
      <c r="A8" s="97" t="s">
        <v>574</v>
      </c>
      <c r="B8" s="98"/>
      <c r="C8" s="99" t="s">
        <v>397</v>
      </c>
      <c r="D8" s="99" t="s">
        <v>375</v>
      </c>
      <c r="E8" s="99" t="s">
        <v>376</v>
      </c>
      <c r="F8" s="99" t="s">
        <v>398</v>
      </c>
      <c r="G8" s="99" t="s">
        <v>377</v>
      </c>
      <c r="H8" s="99" t="s">
        <v>378</v>
      </c>
      <c r="I8" s="99" t="s">
        <v>399</v>
      </c>
      <c r="J8" s="99" t="s">
        <v>379</v>
      </c>
      <c r="K8" s="99" t="s">
        <v>380</v>
      </c>
      <c r="L8" s="99" t="s">
        <v>400</v>
      </c>
      <c r="M8" s="99" t="s">
        <v>579</v>
      </c>
      <c r="N8" s="99" t="s">
        <v>401</v>
      </c>
      <c r="O8" s="99" t="s">
        <v>414</v>
      </c>
      <c r="P8" s="99" t="s">
        <v>402</v>
      </c>
      <c r="Q8" s="99" t="s">
        <v>403</v>
      </c>
      <c r="R8" s="100" t="s">
        <v>381</v>
      </c>
      <c r="S8" s="33"/>
      <c r="T8" s="33"/>
      <c r="U8" s="33"/>
    </row>
    <row r="9" spans="1:21" ht="28.8" x14ac:dyDescent="0.3">
      <c r="A9" s="178"/>
      <c r="B9" s="35" t="s">
        <v>368</v>
      </c>
      <c r="C9" s="34">
        <f>'Short-Term_Additivity'!G1</f>
        <v>0</v>
      </c>
      <c r="D9" s="34">
        <f>'Short-Term_Additivity'!I1</f>
        <v>0</v>
      </c>
      <c r="E9" s="34">
        <f>'Short-Term_Additivity'!J1</f>
        <v>0</v>
      </c>
      <c r="F9" s="34">
        <f>'Short-Term_Additivity'!K1</f>
        <v>0</v>
      </c>
      <c r="G9" s="34">
        <f>'Short-Term_Additivity'!L1</f>
        <v>0</v>
      </c>
      <c r="H9" s="34">
        <f>'Short-Term_Additivity'!M1</f>
        <v>0</v>
      </c>
      <c r="I9" s="34">
        <f>'Short-Term_Additivity'!N1</f>
        <v>0</v>
      </c>
      <c r="J9" s="34">
        <f>'Short-Term_Additivity'!O1</f>
        <v>0</v>
      </c>
      <c r="K9" s="34">
        <f>'Short-Term_Additivity'!P1</f>
        <v>0</v>
      </c>
      <c r="L9" s="34">
        <f>'Short-Term_Additivity'!Q1</f>
        <v>0</v>
      </c>
      <c r="M9" s="34">
        <f>'Short-Term_Additivity'!R1</f>
        <v>0</v>
      </c>
      <c r="N9" s="34">
        <f>'Short-Term_Additivity'!S1</f>
        <v>0</v>
      </c>
      <c r="O9" s="34">
        <f>'Short-Term_Additivity'!T1</f>
        <v>0</v>
      </c>
      <c r="P9" s="34">
        <f>'Short-Term_Additivity'!U1</f>
        <v>0</v>
      </c>
      <c r="Q9" s="34">
        <f>'Short-Term_Additivity'!V1</f>
        <v>0</v>
      </c>
      <c r="R9" s="101">
        <f>'Short-Term_Additivity'!W1</f>
        <v>0</v>
      </c>
      <c r="S9" s="17"/>
      <c r="T9" s="17"/>
      <c r="U9" s="17"/>
    </row>
    <row r="10" spans="1:21" ht="29.4" thickBot="1" x14ac:dyDescent="0.35">
      <c r="A10" s="179"/>
      <c r="B10" s="105" t="s">
        <v>395</v>
      </c>
      <c r="C10" s="103" t="str">
        <f>'Short-Term_Additivity'!G2</f>
        <v>Levels appear acceptable</v>
      </c>
      <c r="D10" s="103" t="str">
        <f>'Short-Term_Additivity'!I2</f>
        <v>Levels appear acceptable</v>
      </c>
      <c r="E10" s="103" t="str">
        <f>'Short-Term_Additivity'!J2</f>
        <v>Levels appear acceptable</v>
      </c>
      <c r="F10" s="103" t="str">
        <f>'Short-Term_Additivity'!K2</f>
        <v>Levels appear acceptable</v>
      </c>
      <c r="G10" s="103" t="str">
        <f>'Short-Term_Additivity'!L2</f>
        <v>Levels appear acceptable</v>
      </c>
      <c r="H10" s="103" t="str">
        <f>'Short-Term_Additivity'!M2</f>
        <v>Levels appear acceptable</v>
      </c>
      <c r="I10" s="103" t="str">
        <f>'Short-Term_Additivity'!N2</f>
        <v>Levels appear acceptable</v>
      </c>
      <c r="J10" s="103" t="str">
        <f>'Short-Term_Additivity'!O2</f>
        <v>Levels appear acceptable</v>
      </c>
      <c r="K10" s="103" t="str">
        <f>'Short-Term_Additivity'!P2</f>
        <v>Levels appear acceptable</v>
      </c>
      <c r="L10" s="103" t="str">
        <f>'Short-Term_Additivity'!Q2</f>
        <v>Levels appear acceptable</v>
      </c>
      <c r="M10" s="103" t="str">
        <f>'Short-Term_Additivity'!R2</f>
        <v>Levels appear acceptable</v>
      </c>
      <c r="N10" s="103" t="str">
        <f>'Short-Term_Additivity'!S2</f>
        <v>Levels appear acceptable</v>
      </c>
      <c r="O10" s="103" t="str">
        <f>'Short-Term_Additivity'!T2</f>
        <v>Levels appear acceptable</v>
      </c>
      <c r="P10" s="103" t="str">
        <f>'Short-Term_Additivity'!U2</f>
        <v>Levels appear acceptable</v>
      </c>
      <c r="Q10" s="103" t="str">
        <f>'Short-Term_Additivity'!V2</f>
        <v>Levels appear acceptable</v>
      </c>
      <c r="R10" s="104" t="str">
        <f>'Short-Term_Additivity'!W2</f>
        <v>Levels appear acceptable</v>
      </c>
      <c r="S10" s="32"/>
      <c r="T10" s="32"/>
      <c r="U10" s="32"/>
    </row>
    <row r="11" spans="1:21" ht="15" thickTop="1" x14ac:dyDescent="0.3">
      <c r="B11" s="11"/>
    </row>
    <row r="12" spans="1:21" ht="15" thickBot="1" x14ac:dyDescent="0.35">
      <c r="B12" s="11"/>
    </row>
    <row r="13" spans="1:21" ht="63.6" customHeight="1" thickTop="1" thickBot="1" x14ac:dyDescent="0.35">
      <c r="A13" s="97" t="s">
        <v>509</v>
      </c>
      <c r="B13" s="98"/>
      <c r="C13" s="99" t="s">
        <v>412</v>
      </c>
      <c r="D13" s="99" t="s">
        <v>413</v>
      </c>
      <c r="E13" s="99" t="s">
        <v>375</v>
      </c>
      <c r="F13" s="99" t="s">
        <v>376</v>
      </c>
      <c r="G13" s="99" t="s">
        <v>398</v>
      </c>
      <c r="H13" s="99" t="s">
        <v>377</v>
      </c>
      <c r="I13" s="99" t="s">
        <v>378</v>
      </c>
      <c r="J13" s="99" t="s">
        <v>399</v>
      </c>
      <c r="K13" s="99" t="s">
        <v>379</v>
      </c>
      <c r="L13" s="99" t="s">
        <v>380</v>
      </c>
      <c r="M13" s="99" t="s">
        <v>400</v>
      </c>
      <c r="N13" s="99" t="s">
        <v>579</v>
      </c>
      <c r="O13" s="99" t="s">
        <v>401</v>
      </c>
      <c r="P13" s="99" t="s">
        <v>414</v>
      </c>
      <c r="Q13" s="99" t="s">
        <v>402</v>
      </c>
      <c r="R13" s="99" t="s">
        <v>403</v>
      </c>
      <c r="S13" s="100" t="s">
        <v>381</v>
      </c>
      <c r="T13" s="33"/>
      <c r="U13" s="33"/>
    </row>
    <row r="14" spans="1:21" ht="28.8" x14ac:dyDescent="0.3">
      <c r="A14" s="178"/>
      <c r="B14" s="35" t="s">
        <v>368</v>
      </c>
      <c r="C14" s="34">
        <f>Subchronic_Additivity!G1</f>
        <v>0</v>
      </c>
      <c r="D14" s="34">
        <f>Subchronic_Additivity!H1</f>
        <v>0</v>
      </c>
      <c r="E14" s="34">
        <f>Subchronic_Additivity!I1</f>
        <v>0</v>
      </c>
      <c r="F14" s="34">
        <f>Subchronic_Additivity!J1</f>
        <v>0</v>
      </c>
      <c r="G14" s="34">
        <f>Subchronic_Additivity!K1</f>
        <v>0</v>
      </c>
      <c r="H14" s="34">
        <f>Subchronic_Additivity!L1</f>
        <v>0</v>
      </c>
      <c r="I14" s="34">
        <f>Subchronic_Additivity!M1</f>
        <v>0</v>
      </c>
      <c r="J14" s="34">
        <f>Subchronic_Additivity!N1</f>
        <v>0</v>
      </c>
      <c r="K14" s="34">
        <f>Subchronic_Additivity!O1</f>
        <v>0</v>
      </c>
      <c r="L14" s="34">
        <f>Subchronic_Additivity!P1</f>
        <v>0</v>
      </c>
      <c r="M14" s="34">
        <f>Subchronic_Additivity!Q1</f>
        <v>0</v>
      </c>
      <c r="N14" s="34">
        <f>Subchronic_Additivity!R1</f>
        <v>0</v>
      </c>
      <c r="O14" s="34">
        <f>Subchronic_Additivity!S1</f>
        <v>0</v>
      </c>
      <c r="P14" s="34">
        <f>Subchronic_Additivity!T1</f>
        <v>0</v>
      </c>
      <c r="Q14" s="34">
        <f>Subchronic_Additivity!U1</f>
        <v>0</v>
      </c>
      <c r="R14" s="34">
        <f>Subchronic_Additivity!V1</f>
        <v>0</v>
      </c>
      <c r="S14" s="101">
        <f>Subchronic_Additivity!W1</f>
        <v>0</v>
      </c>
      <c r="T14" s="17"/>
      <c r="U14" s="17"/>
    </row>
    <row r="15" spans="1:21" ht="51.6" customHeight="1" thickBot="1" x14ac:dyDescent="0.35">
      <c r="A15" s="179"/>
      <c r="B15" s="106" t="s">
        <v>395</v>
      </c>
      <c r="C15" s="107" t="str">
        <f>Subchronic_Additivity!G2</f>
        <v>Levels appear acceptable</v>
      </c>
      <c r="D15" s="107" t="str">
        <f>Subchronic_Additivity!H2</f>
        <v>Levels appear acceptable</v>
      </c>
      <c r="E15" s="107" t="str">
        <f>Subchronic_Additivity!I2</f>
        <v>Levels appear acceptable</v>
      </c>
      <c r="F15" s="107" t="str">
        <f>Subchronic_Additivity!J2</f>
        <v>Levels appear acceptable</v>
      </c>
      <c r="G15" s="107" t="str">
        <f>Subchronic_Additivity!K2</f>
        <v>Levels appear acceptable</v>
      </c>
      <c r="H15" s="107" t="str">
        <f>Subchronic_Additivity!L2</f>
        <v>Levels appear acceptable</v>
      </c>
      <c r="I15" s="107" t="str">
        <f>Subchronic_Additivity!M2</f>
        <v>Levels appear acceptable</v>
      </c>
      <c r="J15" s="107" t="str">
        <f>Subchronic_Additivity!N2</f>
        <v>Levels appear acceptable</v>
      </c>
      <c r="K15" s="107" t="str">
        <f>Subchronic_Additivity!O2</f>
        <v>Levels appear acceptable</v>
      </c>
      <c r="L15" s="107" t="str">
        <f>Subchronic_Additivity!P2</f>
        <v>Levels appear acceptable</v>
      </c>
      <c r="M15" s="107" t="str">
        <f>Subchronic_Additivity!Q2</f>
        <v>Levels appear acceptable</v>
      </c>
      <c r="N15" s="107" t="str">
        <f>Subchronic_Additivity!R2</f>
        <v>Levels appear acceptable</v>
      </c>
      <c r="O15" s="107" t="str">
        <f>Subchronic_Additivity!S2</f>
        <v>Levels appear acceptable</v>
      </c>
      <c r="P15" s="107" t="str">
        <f>Subchronic_Additivity!T2</f>
        <v>Levels appear acceptable</v>
      </c>
      <c r="Q15" s="107" t="str">
        <f>Subchronic_Additivity!U2</f>
        <v>Levels appear acceptable</v>
      </c>
      <c r="R15" s="107" t="str">
        <f>Subchronic_Additivity!V2</f>
        <v>Levels appear acceptable</v>
      </c>
      <c r="S15" s="108" t="str">
        <f>Subchronic_Additivity!W2</f>
        <v>Levels appear acceptable</v>
      </c>
    </row>
    <row r="16" spans="1:21" ht="15" thickTop="1" x14ac:dyDescent="0.3">
      <c r="B16" s="11"/>
    </row>
    <row r="17" spans="1:21" ht="15" thickBot="1" x14ac:dyDescent="0.35">
      <c r="B17" s="11"/>
    </row>
    <row r="18" spans="1:21" ht="65.25" customHeight="1" thickTop="1" thickBot="1" x14ac:dyDescent="0.35">
      <c r="A18" s="97" t="s">
        <v>510</v>
      </c>
      <c r="B18" s="109"/>
      <c r="C18" s="99" t="s">
        <v>412</v>
      </c>
      <c r="D18" s="99" t="s">
        <v>417</v>
      </c>
      <c r="E18" s="99" t="s">
        <v>413</v>
      </c>
      <c r="F18" s="99" t="s">
        <v>375</v>
      </c>
      <c r="G18" s="99" t="s">
        <v>418</v>
      </c>
      <c r="H18" s="99" t="s">
        <v>376</v>
      </c>
      <c r="I18" s="99" t="s">
        <v>398</v>
      </c>
      <c r="J18" s="99" t="s">
        <v>377</v>
      </c>
      <c r="K18" s="99" t="s">
        <v>378</v>
      </c>
      <c r="L18" s="99" t="s">
        <v>399</v>
      </c>
      <c r="M18" s="99" t="s">
        <v>379</v>
      </c>
      <c r="N18" s="99" t="s">
        <v>380</v>
      </c>
      <c r="O18" s="99" t="s">
        <v>400</v>
      </c>
      <c r="P18" s="99" t="s">
        <v>401</v>
      </c>
      <c r="Q18" s="99" t="s">
        <v>414</v>
      </c>
      <c r="R18" s="99" t="s">
        <v>402</v>
      </c>
      <c r="S18" s="99" t="s">
        <v>403</v>
      </c>
      <c r="T18" s="99" t="s">
        <v>381</v>
      </c>
      <c r="U18" s="100" t="s">
        <v>621</v>
      </c>
    </row>
    <row r="19" spans="1:21" ht="28.8" x14ac:dyDescent="0.3">
      <c r="A19" s="180"/>
      <c r="B19" s="37" t="s">
        <v>368</v>
      </c>
      <c r="C19" s="36">
        <f>'Chronic&amp;Cancer_Additivity'!G1</f>
        <v>0</v>
      </c>
      <c r="D19" s="36">
        <f>'Chronic&amp;Cancer_Additivity'!H1</f>
        <v>0</v>
      </c>
      <c r="E19" s="36">
        <f>'Chronic&amp;Cancer_Additivity'!I1</f>
        <v>0</v>
      </c>
      <c r="F19" s="36">
        <f>'Chronic&amp;Cancer_Additivity'!J1</f>
        <v>0</v>
      </c>
      <c r="G19" s="36">
        <f>'Chronic&amp;Cancer_Additivity'!K1</f>
        <v>0</v>
      </c>
      <c r="H19" s="36">
        <f>'Chronic&amp;Cancer_Additivity'!L1</f>
        <v>0</v>
      </c>
      <c r="I19" s="36">
        <f>'Chronic&amp;Cancer_Additivity'!M1</f>
        <v>0</v>
      </c>
      <c r="J19" s="36">
        <f>'Chronic&amp;Cancer_Additivity'!N1</f>
        <v>0</v>
      </c>
      <c r="K19" s="36">
        <f>'Chronic&amp;Cancer_Additivity'!O1</f>
        <v>0</v>
      </c>
      <c r="L19" s="36">
        <f>'Chronic&amp;Cancer_Additivity'!P1</f>
        <v>0</v>
      </c>
      <c r="M19" s="36">
        <f>'Chronic&amp;Cancer_Additivity'!Q1</f>
        <v>0</v>
      </c>
      <c r="N19" s="36">
        <f>'Chronic&amp;Cancer_Additivity'!R1</f>
        <v>0</v>
      </c>
      <c r="O19" s="36">
        <f>'Chronic&amp;Cancer_Additivity'!S1</f>
        <v>0</v>
      </c>
      <c r="P19" s="36">
        <f>'Chronic&amp;Cancer_Additivity'!T1</f>
        <v>0</v>
      </c>
      <c r="Q19" s="36">
        <f>'Chronic&amp;Cancer_Additivity'!U1</f>
        <v>0</v>
      </c>
      <c r="R19" s="36">
        <f>'Chronic&amp;Cancer_Additivity'!V1</f>
        <v>0</v>
      </c>
      <c r="S19" s="36">
        <f>'Chronic&amp;Cancer_Additivity'!W1</f>
        <v>0</v>
      </c>
      <c r="T19" s="36">
        <f>'Chronic&amp;Cancer_Additivity'!X1</f>
        <v>0</v>
      </c>
      <c r="U19" s="110">
        <f>'Chronic&amp;Cancer_Additivity'!Y1</f>
        <v>0</v>
      </c>
    </row>
    <row r="20" spans="1:21" ht="47.4" customHeight="1" thickBot="1" x14ac:dyDescent="0.35">
      <c r="A20" s="181"/>
      <c r="B20" s="105" t="s">
        <v>369</v>
      </c>
      <c r="C20" s="103" t="str">
        <f>'Chronic&amp;Cancer_Additivity'!G2</f>
        <v>Levels appear acceptable</v>
      </c>
      <c r="D20" s="103" t="str">
        <f>'Chronic&amp;Cancer_Additivity'!H2</f>
        <v>Levels appear acceptable</v>
      </c>
      <c r="E20" s="103" t="str">
        <f>'Chronic&amp;Cancer_Additivity'!I2</f>
        <v>Levels appear acceptable</v>
      </c>
      <c r="F20" s="103" t="str">
        <f>'Chronic&amp;Cancer_Additivity'!J2</f>
        <v>Levels appear acceptable</v>
      </c>
      <c r="G20" s="103" t="str">
        <f>'Chronic&amp;Cancer_Additivity'!K2</f>
        <v>Levels appear acceptable</v>
      </c>
      <c r="H20" s="103" t="str">
        <f>'Chronic&amp;Cancer_Additivity'!L2</f>
        <v>Levels appear acceptable</v>
      </c>
      <c r="I20" s="103" t="str">
        <f>'Chronic&amp;Cancer_Additivity'!M2</f>
        <v>Levels appear acceptable</v>
      </c>
      <c r="J20" s="103" t="str">
        <f>'Chronic&amp;Cancer_Additivity'!N2</f>
        <v>Levels appear acceptable</v>
      </c>
      <c r="K20" s="103" t="str">
        <f>'Chronic&amp;Cancer_Additivity'!O2</f>
        <v>Levels appear acceptable</v>
      </c>
      <c r="L20" s="103" t="str">
        <f>'Chronic&amp;Cancer_Additivity'!P2</f>
        <v>Levels appear acceptable</v>
      </c>
      <c r="M20" s="103" t="str">
        <f>'Chronic&amp;Cancer_Additivity'!Q2</f>
        <v>Levels appear acceptable</v>
      </c>
      <c r="N20" s="103" t="str">
        <f>'Chronic&amp;Cancer_Additivity'!R2</f>
        <v>Levels appear acceptable</v>
      </c>
      <c r="O20" s="103" t="str">
        <f>'Chronic&amp;Cancer_Additivity'!S2</f>
        <v>Levels appear acceptable</v>
      </c>
      <c r="P20" s="103" t="str">
        <f>'Chronic&amp;Cancer_Additivity'!T2</f>
        <v>Levels appear acceptable</v>
      </c>
      <c r="Q20" s="103" t="str">
        <f>'Chronic&amp;Cancer_Additivity'!U2</f>
        <v>Levels appear acceptable</v>
      </c>
      <c r="R20" s="103" t="str">
        <f>'Chronic&amp;Cancer_Additivity'!V2</f>
        <v>Levels appear acceptable</v>
      </c>
      <c r="S20" s="103" t="str">
        <f>'Chronic&amp;Cancer_Additivity'!W2</f>
        <v>Levels appear acceptable</v>
      </c>
      <c r="T20" s="103" t="str">
        <f>'Chronic&amp;Cancer_Additivity'!X2</f>
        <v>Levels appear acceptable</v>
      </c>
      <c r="U20" s="104" t="str">
        <f>'Chronic&amp;Cancer_Additivity'!Y2</f>
        <v>Levels appear acceptable</v>
      </c>
    </row>
    <row r="21" spans="1:21" ht="15" thickTop="1" x14ac:dyDescent="0.3">
      <c r="A21" t="s">
        <v>3</v>
      </c>
    </row>
  </sheetData>
  <mergeCells count="5">
    <mergeCell ref="A4:A5"/>
    <mergeCell ref="A9:A10"/>
    <mergeCell ref="A14:A15"/>
    <mergeCell ref="A19:A20"/>
    <mergeCell ref="A1:U1"/>
  </mergeCells>
  <conditionalFormatting sqref="C5:K5 C20:U20">
    <cfRule type="containsText" dxfId="45" priority="14" operator="containsText" text="Exceedance">
      <formula>NOT(ISERROR(SEARCH("Exceedance",C5)))</formula>
    </cfRule>
  </conditionalFormatting>
  <conditionalFormatting sqref="C10:R10">
    <cfRule type="containsText" dxfId="44" priority="2" operator="containsText" text="Exceedance">
      <formula>NOT(ISERROR(SEARCH("Exceedance",C10)))</formula>
    </cfRule>
  </conditionalFormatting>
  <conditionalFormatting sqref="C15:S15">
    <cfRule type="containsText" dxfId="42" priority="8" operator="containsText" text="Exceedance">
      <formula>NOT(ISERROR(SEARCH("Exceedance",C15)))</formula>
    </cfRule>
  </conditionalFormatting>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27" id="{F3E36C36-8425-49F7-9227-6CF213C31002}">
            <xm:f>'Short-Term_Additivity'!G1&gt;1.049</xm:f>
            <x14:dxf>
              <fill>
                <patternFill>
                  <bgColor rgb="FFFFC000"/>
                </patternFill>
              </fill>
            </x14:dxf>
          </x14:cfRule>
          <xm:sqref>C9</xm:sqref>
        </x14:conditionalFormatting>
        <x14:conditionalFormatting xmlns:xm="http://schemas.microsoft.com/office/excel/2006/main">
          <x14:cfRule type="expression" priority="386" id="{88A79A08-533E-454E-827E-95164D40338B}">
            <xm:f>Acute_Additivity!G1&gt;1.049</xm:f>
            <x14:dxf>
              <fill>
                <patternFill>
                  <bgColor rgb="FFFFC000"/>
                </patternFill>
              </fill>
            </x14:dxf>
          </x14:cfRule>
          <xm:sqref>C4:K4</xm:sqref>
        </x14:conditionalFormatting>
        <x14:conditionalFormatting xmlns:xm="http://schemas.microsoft.com/office/excel/2006/main">
          <x14:cfRule type="expression" priority="25" id="{EDA9A9A7-F938-4554-BD93-7F665374CF90}">
            <xm:f>Subchronic_Additivity!G1&gt;1.049</xm:f>
            <x14:dxf>
              <fill>
                <patternFill>
                  <bgColor rgb="FFFFC000"/>
                </patternFill>
              </fill>
            </x14:dxf>
          </x14:cfRule>
          <xm:sqref>C14:S14</xm:sqref>
        </x14:conditionalFormatting>
        <x14:conditionalFormatting xmlns:xm="http://schemas.microsoft.com/office/excel/2006/main">
          <x14:cfRule type="expression" priority="24" id="{750B75EB-8A35-4A67-BD91-05CBA9384F75}">
            <xm:f>'Chronic&amp;Cancer_Additivity'!G1&gt;1.049</xm:f>
            <x14:dxf>
              <fill>
                <patternFill>
                  <bgColor rgb="FFFFC000"/>
                </patternFill>
              </fill>
            </x14:dxf>
          </x14:cfRule>
          <xm:sqref>C19:U19</xm:sqref>
        </x14:conditionalFormatting>
        <x14:conditionalFormatting xmlns:xm="http://schemas.microsoft.com/office/excel/2006/main">
          <x14:cfRule type="expression" priority="13" id="{8D7DEDB3-214B-4206-B4FB-B5D685339D89}">
            <xm:f>Acute_Additivity!#REF!&gt;1.049</xm:f>
            <x14:dxf>
              <fill>
                <patternFill>
                  <bgColor rgb="FFFFC000"/>
                </patternFill>
              </fill>
            </x14:dxf>
          </x14:cfRule>
          <xm:sqref>D4:K4</xm:sqref>
        </x14:conditionalFormatting>
        <x14:conditionalFormatting xmlns:xm="http://schemas.microsoft.com/office/excel/2006/main">
          <x14:cfRule type="expression" priority="423" id="{F3E36C36-8425-49F7-9227-6CF213C31002}">
            <xm:f>'Short-Term_Additivity'!I1&gt;1.049</xm:f>
            <x14:dxf>
              <fill>
                <patternFill>
                  <bgColor rgb="FFFFC000"/>
                </patternFill>
              </fill>
            </x14:dxf>
          </x14:cfRule>
          <xm:sqref>D9:R9</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P44"/>
  <sheetViews>
    <sheetView showGridLines="0" zoomScaleNormal="100" workbookViewId="0">
      <pane xSplit="5" ySplit="3" topLeftCell="F21" activePane="bottomRight" state="frozen"/>
      <selection pane="topRight" activeCell="F1" sqref="F1"/>
      <selection pane="bottomLeft" activeCell="A4" sqref="A4"/>
      <selection pane="bottomRight" activeCell="F3" sqref="F3"/>
    </sheetView>
  </sheetViews>
  <sheetFormatPr defaultColWidth="0" defaultRowHeight="14.4" zeroHeight="1" x14ac:dyDescent="0.3"/>
  <cols>
    <col min="1" max="1" width="16.44140625" style="7" customWidth="1"/>
    <col min="2" max="2" width="30" style="7" customWidth="1"/>
    <col min="3" max="3" width="25.33203125" style="7" customWidth="1"/>
    <col min="4" max="4" width="9.109375" style="7" customWidth="1"/>
    <col min="5" max="5" width="17" style="7" customWidth="1"/>
    <col min="6" max="6" width="19.33203125" style="7" customWidth="1"/>
    <col min="7" max="7" width="21.6640625" style="7" bestFit="1" customWidth="1"/>
    <col min="8" max="8" width="26.5546875" style="7" bestFit="1" customWidth="1"/>
    <col min="9" max="9" width="26.44140625" style="7" bestFit="1" customWidth="1"/>
    <col min="10" max="10" width="21.44140625" style="7" customWidth="1"/>
    <col min="11" max="11" width="17.6640625" style="7" customWidth="1"/>
    <col min="12" max="13" width="21.33203125" style="7" customWidth="1"/>
    <col min="14" max="14" width="16" style="7" customWidth="1"/>
    <col min="15" max="15" width="21.33203125" style="7" customWidth="1"/>
    <col min="16" max="16" width="9.109375" style="7" customWidth="1"/>
    <col min="17" max="16384" width="9.109375" style="7" hidden="1"/>
  </cols>
  <sheetData>
    <row r="1" spans="1:15" ht="18" x14ac:dyDescent="0.35">
      <c r="A1" s="95" t="s">
        <v>670</v>
      </c>
      <c r="B1" s="51"/>
      <c r="C1" s="52"/>
      <c r="D1" s="52"/>
      <c r="E1" s="53"/>
      <c r="F1" s="54" t="s">
        <v>368</v>
      </c>
      <c r="G1" s="55">
        <f t="shared" ref="G1:O1" si="0">SUM(G4:G36)</f>
        <v>0</v>
      </c>
      <c r="H1" s="55">
        <f t="shared" si="0"/>
        <v>0</v>
      </c>
      <c r="I1" s="55">
        <f t="shared" si="0"/>
        <v>0</v>
      </c>
      <c r="J1" s="55">
        <f t="shared" si="0"/>
        <v>0</v>
      </c>
      <c r="K1" s="55">
        <f t="shared" si="0"/>
        <v>0</v>
      </c>
      <c r="L1" s="55">
        <f t="shared" si="0"/>
        <v>0</v>
      </c>
      <c r="M1" s="55">
        <f t="shared" si="0"/>
        <v>0</v>
      </c>
      <c r="N1" s="55">
        <f t="shared" si="0"/>
        <v>0</v>
      </c>
      <c r="O1" s="55">
        <f t="shared" si="0"/>
        <v>0</v>
      </c>
    </row>
    <row r="2" spans="1:15" ht="42.75" customHeight="1" thickBot="1" x14ac:dyDescent="0.35">
      <c r="A2" s="112"/>
      <c r="B2" s="112"/>
      <c r="C2" s="112"/>
      <c r="D2" s="112"/>
      <c r="E2" s="112"/>
      <c r="F2" s="56" t="s">
        <v>369</v>
      </c>
      <c r="G2" s="57" t="str">
        <f>IF(G1&lt;=1.049, "Levels appear acceptable", "Exceedance may be occurring")</f>
        <v>Levels appear acceptable</v>
      </c>
      <c r="H2" s="57" t="str">
        <f>IF(H1&lt;=1.049, "Levels appear acceptable", "Exceedance may be occurring")</f>
        <v>Levels appear acceptable</v>
      </c>
      <c r="I2" s="57" t="str">
        <f t="shared" ref="I2:O2" si="1">IF(I1&lt;=1.049, "Levels appear acceptable", "Exceedance may be occurring")</f>
        <v>Levels appear acceptable</v>
      </c>
      <c r="J2" s="57" t="str">
        <f t="shared" si="1"/>
        <v>Levels appear acceptable</v>
      </c>
      <c r="K2" s="57" t="str">
        <f t="shared" si="1"/>
        <v>Levels appear acceptable</v>
      </c>
      <c r="L2" s="57" t="str">
        <f t="shared" si="1"/>
        <v>Levels appear acceptable</v>
      </c>
      <c r="M2" s="57" t="str">
        <f t="shared" si="1"/>
        <v>Levels appear acceptable</v>
      </c>
      <c r="N2" s="57" t="str">
        <f t="shared" si="1"/>
        <v>Levels appear acceptable</v>
      </c>
      <c r="O2" s="57" t="str">
        <f t="shared" si="1"/>
        <v>Levels appear acceptable</v>
      </c>
    </row>
    <row r="3" spans="1:15" ht="73.2" x14ac:dyDescent="0.3">
      <c r="A3" s="58" t="s">
        <v>370</v>
      </c>
      <c r="B3" s="59" t="s">
        <v>371</v>
      </c>
      <c r="C3" s="60" t="s">
        <v>19</v>
      </c>
      <c r="D3" s="61" t="s">
        <v>372</v>
      </c>
      <c r="E3" s="62" t="s">
        <v>373</v>
      </c>
      <c r="F3" s="63" t="s">
        <v>374</v>
      </c>
      <c r="G3" s="64" t="s">
        <v>375</v>
      </c>
      <c r="H3" s="64" t="s">
        <v>376</v>
      </c>
      <c r="I3" s="64" t="s">
        <v>377</v>
      </c>
      <c r="J3" s="64" t="s">
        <v>378</v>
      </c>
      <c r="K3" s="64" t="s">
        <v>379</v>
      </c>
      <c r="L3" s="64" t="s">
        <v>380</v>
      </c>
      <c r="M3" s="64" t="s">
        <v>401</v>
      </c>
      <c r="N3" s="64" t="s">
        <v>381</v>
      </c>
      <c r="O3" s="65" t="s">
        <v>620</v>
      </c>
    </row>
    <row r="4" spans="1:15" x14ac:dyDescent="0.3">
      <c r="A4" s="18" t="str">
        <f>DataEntry!A5</f>
        <v>103-90-2</v>
      </c>
      <c r="B4" s="18" t="str">
        <f>DataEntry!B5</f>
        <v>Acetaminophen</v>
      </c>
      <c r="C4" s="19">
        <f>DataEntry!C5</f>
        <v>0</v>
      </c>
      <c r="D4" s="20" t="s">
        <v>382</v>
      </c>
      <c r="E4" s="38" t="s">
        <v>383</v>
      </c>
      <c r="F4" s="40">
        <v>200</v>
      </c>
      <c r="G4" s="135" t="s">
        <v>384</v>
      </c>
      <c r="H4" s="135" t="s">
        <v>384</v>
      </c>
      <c r="I4" s="135" t="s">
        <v>384</v>
      </c>
      <c r="J4" s="135">
        <f>C4/F4</f>
        <v>0</v>
      </c>
      <c r="K4" s="135" t="s">
        <v>384</v>
      </c>
      <c r="L4" s="135" t="s">
        <v>384</v>
      </c>
      <c r="M4" s="135"/>
      <c r="N4" s="135" t="s">
        <v>384</v>
      </c>
      <c r="O4" s="135"/>
    </row>
    <row r="5" spans="1:15" x14ac:dyDescent="0.3">
      <c r="A5" s="18" t="str">
        <f>DataEntry!A23</f>
        <v>25057-89-0</v>
      </c>
      <c r="B5" s="18" t="str">
        <f>DataEntry!B23</f>
        <v>Bentazon</v>
      </c>
      <c r="C5" s="19">
        <f>DataEntry!C23</f>
        <v>0</v>
      </c>
      <c r="D5" s="20" t="s">
        <v>382</v>
      </c>
      <c r="E5" s="38" t="s">
        <v>383</v>
      </c>
      <c r="F5" s="40">
        <v>400</v>
      </c>
      <c r="G5" s="135">
        <f>C5/F5</f>
        <v>0</v>
      </c>
      <c r="H5" s="135">
        <f>C5/F5</f>
        <v>0</v>
      </c>
      <c r="I5" s="135" t="s">
        <v>384</v>
      </c>
      <c r="J5" s="135" t="s">
        <v>384</v>
      </c>
      <c r="K5" s="135" t="s">
        <v>384</v>
      </c>
      <c r="L5" s="135" t="s">
        <v>384</v>
      </c>
      <c r="M5" s="135"/>
      <c r="N5" s="135" t="s">
        <v>384</v>
      </c>
      <c r="O5" s="135"/>
    </row>
    <row r="6" spans="1:15" x14ac:dyDescent="0.3">
      <c r="A6" s="18" t="str">
        <f>DataEntry!A24</f>
        <v>71-43-2</v>
      </c>
      <c r="B6" s="18" t="str">
        <f>DataEntry!B24</f>
        <v>Benzene</v>
      </c>
      <c r="C6" s="19">
        <f>DataEntry!C24</f>
        <v>0</v>
      </c>
      <c r="D6" s="20" t="s">
        <v>385</v>
      </c>
      <c r="E6" s="38" t="s">
        <v>383</v>
      </c>
      <c r="F6" s="40">
        <v>10</v>
      </c>
      <c r="G6" s="135">
        <f>C6/F6</f>
        <v>0</v>
      </c>
      <c r="H6" s="135" t="s">
        <v>384</v>
      </c>
      <c r="I6" s="135" t="s">
        <v>384</v>
      </c>
      <c r="J6" s="135" t="s">
        <v>384</v>
      </c>
      <c r="K6" s="135" t="s">
        <v>384</v>
      </c>
      <c r="L6" s="135" t="s">
        <v>384</v>
      </c>
      <c r="M6" s="135"/>
      <c r="N6" s="135" t="s">
        <v>384</v>
      </c>
      <c r="O6" s="135"/>
    </row>
    <row r="7" spans="1:15" x14ac:dyDescent="0.3">
      <c r="A7" s="18" t="str">
        <f>DataEntry!A32</f>
        <v>92-52-4</v>
      </c>
      <c r="B7" s="18" t="str">
        <f>DataEntry!B32</f>
        <v>Biphenyl</v>
      </c>
      <c r="C7" s="19">
        <f>DataEntry!C32</f>
        <v>0</v>
      </c>
      <c r="D7" s="20" t="s">
        <v>600</v>
      </c>
      <c r="E7" s="38" t="s">
        <v>383</v>
      </c>
      <c r="F7" s="40">
        <v>400</v>
      </c>
      <c r="G7" s="135"/>
      <c r="H7" s="135"/>
      <c r="I7" s="135"/>
      <c r="J7" s="135"/>
      <c r="K7" s="135"/>
      <c r="L7" s="135"/>
      <c r="M7" s="135">
        <f>C7/F7</f>
        <v>0</v>
      </c>
      <c r="N7" s="135"/>
      <c r="O7" s="135"/>
    </row>
    <row r="8" spans="1:15" x14ac:dyDescent="0.3">
      <c r="A8" s="18" t="str">
        <f>DataEntry!A37</f>
        <v>75-27-4</v>
      </c>
      <c r="B8" s="18" t="str">
        <f>DataEntry!B37</f>
        <v>Bromodichloromethane</v>
      </c>
      <c r="C8" s="19">
        <f>DataEntry!C37</f>
        <v>0</v>
      </c>
      <c r="D8" s="20" t="s">
        <v>600</v>
      </c>
      <c r="E8" s="38" t="s">
        <v>383</v>
      </c>
      <c r="F8" s="40">
        <v>400</v>
      </c>
      <c r="G8" s="135"/>
      <c r="H8" s="135">
        <f>C8/F8</f>
        <v>0</v>
      </c>
      <c r="I8" s="135"/>
      <c r="J8" s="135"/>
      <c r="K8" s="135"/>
      <c r="L8" s="135"/>
      <c r="M8" s="135"/>
      <c r="N8" s="135"/>
      <c r="O8" s="135"/>
    </row>
    <row r="9" spans="1:15" x14ac:dyDescent="0.3">
      <c r="A9" s="18" t="str">
        <f>DataEntry!A41</f>
        <v>85-68-7</v>
      </c>
      <c r="B9" s="18" t="str">
        <f>DataEntry!B41</f>
        <v>Butyl benzyl phthalate</v>
      </c>
      <c r="C9" s="19">
        <f>DataEntry!C41</f>
        <v>0</v>
      </c>
      <c r="D9" s="20" t="s">
        <v>382</v>
      </c>
      <c r="E9" s="38" t="s">
        <v>383</v>
      </c>
      <c r="F9" s="40">
        <v>100</v>
      </c>
      <c r="G9" s="135">
        <f t="shared" ref="G9:G12" si="2">C9/F9</f>
        <v>0</v>
      </c>
      <c r="H9" s="135"/>
      <c r="I9" s="135" t="s">
        <v>384</v>
      </c>
      <c r="J9" s="135" t="s">
        <v>384</v>
      </c>
      <c r="K9" s="135" t="s">
        <v>384</v>
      </c>
      <c r="L9" s="135" t="s">
        <v>384</v>
      </c>
      <c r="M9" s="135"/>
      <c r="N9" s="135" t="s">
        <v>384</v>
      </c>
      <c r="O9" s="135"/>
    </row>
    <row r="10" spans="1:15" x14ac:dyDescent="0.3">
      <c r="A10" s="18" t="str">
        <f>DataEntry!A43</f>
        <v>7440-43-9</v>
      </c>
      <c r="B10" s="18" t="str">
        <f>DataEntry!B43</f>
        <v>Cadmium</v>
      </c>
      <c r="C10" s="19">
        <f>DataEntry!C43</f>
        <v>0</v>
      </c>
      <c r="D10" s="20" t="s">
        <v>382</v>
      </c>
      <c r="E10" s="38" t="s">
        <v>383</v>
      </c>
      <c r="F10" s="40">
        <v>5</v>
      </c>
      <c r="G10" s="135">
        <f t="shared" si="2"/>
        <v>0</v>
      </c>
      <c r="H10" s="135" t="s">
        <v>384</v>
      </c>
      <c r="I10" s="135" t="s">
        <v>384</v>
      </c>
      <c r="J10" s="135" t="s">
        <v>384</v>
      </c>
      <c r="K10" s="135" t="s">
        <v>384</v>
      </c>
      <c r="L10" s="135" t="s">
        <v>384</v>
      </c>
      <c r="M10" s="135"/>
      <c r="N10" s="135" t="s">
        <v>384</v>
      </c>
      <c r="O10" s="135"/>
    </row>
    <row r="11" spans="1:15" x14ac:dyDescent="0.3">
      <c r="A11" s="18" t="str">
        <f>DataEntry!A44</f>
        <v>298-46-4</v>
      </c>
      <c r="B11" s="18" t="str">
        <f>DataEntry!B44</f>
        <v>Carbamazepine</v>
      </c>
      <c r="C11" s="19">
        <f>DataEntry!C44</f>
        <v>0</v>
      </c>
      <c r="D11" s="20" t="s">
        <v>386</v>
      </c>
      <c r="E11" s="38" t="s">
        <v>383</v>
      </c>
      <c r="F11" s="40">
        <v>40</v>
      </c>
      <c r="G11" s="135">
        <f t="shared" si="2"/>
        <v>0</v>
      </c>
      <c r="H11" s="135" t="s">
        <v>384</v>
      </c>
      <c r="I11" s="135" t="s">
        <v>384</v>
      </c>
      <c r="J11" s="135" t="s">
        <v>384</v>
      </c>
      <c r="K11" s="135" t="s">
        <v>384</v>
      </c>
      <c r="L11" s="135">
        <f>C11/F11</f>
        <v>0</v>
      </c>
      <c r="M11" s="135"/>
      <c r="N11" s="135" t="s">
        <v>384</v>
      </c>
      <c r="O11" s="135"/>
    </row>
    <row r="12" spans="1:15" x14ac:dyDescent="0.3">
      <c r="A12" s="18" t="str">
        <f>DataEntry!A46</f>
        <v>56-23-5</v>
      </c>
      <c r="B12" s="18" t="str">
        <f>DataEntry!B46</f>
        <v>Carbon tetrachloride</v>
      </c>
      <c r="C12" s="19">
        <f>DataEntry!C46</f>
        <v>0</v>
      </c>
      <c r="D12" s="20" t="s">
        <v>386</v>
      </c>
      <c r="E12" s="38" t="s">
        <v>383</v>
      </c>
      <c r="F12" s="40">
        <v>100</v>
      </c>
      <c r="G12" s="135">
        <f t="shared" si="2"/>
        <v>0</v>
      </c>
      <c r="H12" s="135" t="s">
        <v>384</v>
      </c>
      <c r="I12" s="135" t="s">
        <v>384</v>
      </c>
      <c r="J12" s="135">
        <f>C12/F12</f>
        <v>0</v>
      </c>
      <c r="K12" s="135" t="s">
        <v>384</v>
      </c>
      <c r="L12" s="135" t="s">
        <v>384</v>
      </c>
      <c r="M12" s="135"/>
      <c r="N12" s="135" t="s">
        <v>384</v>
      </c>
      <c r="O12" s="135"/>
    </row>
    <row r="13" spans="1:15" x14ac:dyDescent="0.3">
      <c r="A13" s="18" t="str">
        <f>DataEntry!A52</f>
        <v>2921-88-2</v>
      </c>
      <c r="B13" s="18" t="str">
        <f>DataEntry!B52</f>
        <v>Chlorpyrifos</v>
      </c>
      <c r="C13" s="19">
        <f>DataEntry!C52</f>
        <v>0</v>
      </c>
      <c r="D13" s="20" t="s">
        <v>387</v>
      </c>
      <c r="E13" s="38" t="s">
        <v>383</v>
      </c>
      <c r="F13" s="40">
        <v>2</v>
      </c>
      <c r="G13" s="135" t="s">
        <v>384</v>
      </c>
      <c r="H13" s="135" t="s">
        <v>384</v>
      </c>
      <c r="I13" s="135" t="s">
        <v>384</v>
      </c>
      <c r="J13" s="135" t="s">
        <v>384</v>
      </c>
      <c r="K13" s="135" t="s">
        <v>384</v>
      </c>
      <c r="L13" s="135">
        <f t="shared" ref="L13:L14" si="3">C13/F13</f>
        <v>0</v>
      </c>
      <c r="M13" s="135"/>
      <c r="N13" s="135" t="s">
        <v>384</v>
      </c>
      <c r="O13" s="135"/>
    </row>
    <row r="14" spans="1:15" x14ac:dyDescent="0.3">
      <c r="A14" s="18" t="str">
        <f>DataEntry!A53</f>
        <v>5598-15-2</v>
      </c>
      <c r="B14" s="18" t="str">
        <f>DataEntry!B53</f>
        <v>Chlorpyrifos oxon</v>
      </c>
      <c r="C14" s="19">
        <f>DataEntry!C53</f>
        <v>0</v>
      </c>
      <c r="D14" s="20" t="s">
        <v>388</v>
      </c>
      <c r="E14" s="38" t="s">
        <v>383</v>
      </c>
      <c r="F14" s="40">
        <v>0.9</v>
      </c>
      <c r="G14" s="135" t="s">
        <v>384</v>
      </c>
      <c r="H14" s="135" t="s">
        <v>384</v>
      </c>
      <c r="I14" s="135" t="s">
        <v>384</v>
      </c>
      <c r="J14" s="135" t="s">
        <v>384</v>
      </c>
      <c r="K14" s="135" t="s">
        <v>384</v>
      </c>
      <c r="L14" s="135">
        <f t="shared" si="3"/>
        <v>0</v>
      </c>
      <c r="M14" s="135"/>
      <c r="N14" s="135" t="s">
        <v>384</v>
      </c>
      <c r="O14" s="135"/>
    </row>
    <row r="15" spans="1:15" x14ac:dyDescent="0.3">
      <c r="A15" s="18" t="str">
        <f>DataEntry!A58</f>
        <v>21725-46-2</v>
      </c>
      <c r="B15" s="18" t="str">
        <f>DataEntry!B58</f>
        <v>Cyanazine</v>
      </c>
      <c r="C15" s="19">
        <f>DataEntry!C58</f>
        <v>0</v>
      </c>
      <c r="D15" s="20" t="s">
        <v>389</v>
      </c>
      <c r="E15" s="38" t="s">
        <v>383</v>
      </c>
      <c r="F15" s="40">
        <v>3</v>
      </c>
      <c r="G15" s="135">
        <f t="shared" ref="G15:G28" si="4">C15/F15</f>
        <v>0</v>
      </c>
      <c r="H15" s="135">
        <f t="shared" ref="H15:H22" si="5">C15/F15</f>
        <v>0</v>
      </c>
      <c r="I15" s="135"/>
      <c r="J15" s="135"/>
      <c r="K15" s="135"/>
      <c r="L15" s="135"/>
      <c r="M15" s="135"/>
      <c r="N15" s="135"/>
      <c r="O15" s="135"/>
    </row>
    <row r="16" spans="1:15" ht="28.8" x14ac:dyDescent="0.3">
      <c r="A16" s="18" t="str">
        <f>DataEntry!A59</f>
        <v>36576-43-9</v>
      </c>
      <c r="B16" s="18" t="str">
        <f>DataEntry!B59</f>
        <v>Cyanazine acid (CAC) (degradate of Cyanazine)</v>
      </c>
      <c r="C16" s="19">
        <f>DataEntry!C59</f>
        <v>0</v>
      </c>
      <c r="D16" s="20" t="s">
        <v>545</v>
      </c>
      <c r="E16" s="38" t="s">
        <v>383</v>
      </c>
      <c r="F16" s="40">
        <v>3</v>
      </c>
      <c r="G16" s="135">
        <f t="shared" si="4"/>
        <v>0</v>
      </c>
      <c r="H16" s="135">
        <f t="shared" si="5"/>
        <v>0</v>
      </c>
      <c r="I16" s="135"/>
      <c r="J16" s="135"/>
      <c r="K16" s="135"/>
      <c r="L16" s="135"/>
      <c r="M16" s="135"/>
      <c r="N16" s="135"/>
      <c r="O16" s="135"/>
    </row>
    <row r="17" spans="1:15" ht="28.8" x14ac:dyDescent="0.3">
      <c r="A17" s="18" t="str">
        <f>DataEntry!A60</f>
        <v>36576-42-8</v>
      </c>
      <c r="B17" s="18" t="str">
        <f>DataEntry!B60</f>
        <v>Cyanazine amide (CAM) (degradate of Cyanazine)</v>
      </c>
      <c r="C17" s="19">
        <f>DataEntry!C60</f>
        <v>0</v>
      </c>
      <c r="D17" s="20" t="s">
        <v>545</v>
      </c>
      <c r="E17" s="38" t="s">
        <v>383</v>
      </c>
      <c r="F17" s="40">
        <v>3</v>
      </c>
      <c r="G17" s="135">
        <f t="shared" si="4"/>
        <v>0</v>
      </c>
      <c r="H17" s="135">
        <f t="shared" si="5"/>
        <v>0</v>
      </c>
      <c r="I17" s="135"/>
      <c r="J17" s="135"/>
      <c r="K17" s="135"/>
      <c r="L17" s="135"/>
      <c r="M17" s="135"/>
      <c r="N17" s="135"/>
      <c r="O17" s="135"/>
    </row>
    <row r="18" spans="1:15" ht="28.8" x14ac:dyDescent="0.3">
      <c r="A18" s="18" t="str">
        <f>DataEntry!A63</f>
        <v>21725-40-6</v>
      </c>
      <c r="B18" s="18" t="str">
        <f>DataEntry!B63</f>
        <v>Deethylcyanazine (DEC) (degradate of Cyanazine)</v>
      </c>
      <c r="C18" s="19">
        <f>DataEntry!C63</f>
        <v>0</v>
      </c>
      <c r="D18" s="20" t="s">
        <v>545</v>
      </c>
      <c r="E18" s="38" t="s">
        <v>383</v>
      </c>
      <c r="F18" s="40">
        <v>3</v>
      </c>
      <c r="G18" s="135">
        <f t="shared" si="4"/>
        <v>0</v>
      </c>
      <c r="H18" s="135">
        <f t="shared" si="5"/>
        <v>0</v>
      </c>
      <c r="I18" s="135"/>
      <c r="J18" s="135"/>
      <c r="K18" s="135"/>
      <c r="L18" s="135"/>
      <c r="M18" s="135"/>
      <c r="N18" s="135"/>
      <c r="O18" s="135"/>
    </row>
    <row r="19" spans="1:15" ht="28.8" x14ac:dyDescent="0.3">
      <c r="A19" s="18" t="str">
        <f>DataEntry!A64</f>
        <v>36749-35-6</v>
      </c>
      <c r="B19" s="18" t="str">
        <f>DataEntry!B64</f>
        <v>Deethylcyanazine acid (DCAC) (degradate of Cyanazine)</v>
      </c>
      <c r="C19" s="19">
        <f>DataEntry!C64</f>
        <v>0</v>
      </c>
      <c r="D19" s="20" t="s">
        <v>545</v>
      </c>
      <c r="E19" s="38" t="s">
        <v>383</v>
      </c>
      <c r="F19" s="40">
        <v>3</v>
      </c>
      <c r="G19" s="135">
        <f t="shared" si="4"/>
        <v>0</v>
      </c>
      <c r="H19" s="135">
        <f t="shared" si="5"/>
        <v>0</v>
      </c>
      <c r="I19" s="135"/>
      <c r="J19" s="135"/>
      <c r="K19" s="135"/>
      <c r="L19" s="135"/>
      <c r="M19" s="135"/>
      <c r="N19" s="135"/>
      <c r="O19" s="135"/>
    </row>
    <row r="20" spans="1:15" ht="28.8" x14ac:dyDescent="0.3">
      <c r="A20" s="18" t="str">
        <f>DataEntry!A65</f>
        <v>36556-77-1</v>
      </c>
      <c r="B20" s="18" t="str">
        <f>DataEntry!B65</f>
        <v>Deethylcyanazine amide (DCAM) (degradate of Cyanazine)</v>
      </c>
      <c r="C20" s="19">
        <f>DataEntry!C65</f>
        <v>0</v>
      </c>
      <c r="D20" s="20" t="s">
        <v>545</v>
      </c>
      <c r="E20" s="38" t="s">
        <v>383</v>
      </c>
      <c r="F20" s="40">
        <v>3</v>
      </c>
      <c r="G20" s="135">
        <f t="shared" si="4"/>
        <v>0</v>
      </c>
      <c r="H20" s="135">
        <f t="shared" si="5"/>
        <v>0</v>
      </c>
      <c r="I20" s="135"/>
      <c r="J20" s="135"/>
      <c r="K20" s="135"/>
      <c r="L20" s="135"/>
      <c r="M20" s="135"/>
      <c r="N20" s="135"/>
      <c r="O20" s="135"/>
    </row>
    <row r="21" spans="1:15" ht="72" x14ac:dyDescent="0.3">
      <c r="A21" s="18" t="str">
        <f>DataEntry!A66</f>
        <v>3397-62-4</v>
      </c>
      <c r="B21" s="18" t="str">
        <f>DataEntry!B66</f>
        <v>Deethyldeisopropylatrazine (DACT, DEDI, DDA) (degradate of Atrazine and Cyanazine. Use Cyanazine guidance if Cyanazine, CAC, CAM, DEC, DCAC or DCAM ARE present)</v>
      </c>
      <c r="C21" s="19">
        <f>DataEntry!C66</f>
        <v>0</v>
      </c>
      <c r="D21" s="20" t="s">
        <v>545</v>
      </c>
      <c r="E21" s="38" t="s">
        <v>383</v>
      </c>
      <c r="F21" s="40">
        <v>3</v>
      </c>
      <c r="G21" s="135">
        <f t="shared" si="4"/>
        <v>0</v>
      </c>
      <c r="H21" s="135">
        <f t="shared" si="5"/>
        <v>0</v>
      </c>
      <c r="I21" s="135"/>
      <c r="J21" s="135"/>
      <c r="K21" s="135"/>
      <c r="L21" s="135"/>
      <c r="M21" s="135"/>
      <c r="N21" s="135"/>
      <c r="O21" s="135"/>
    </row>
    <row r="22" spans="1:15" ht="72" x14ac:dyDescent="0.3">
      <c r="A22" s="18" t="str">
        <f>DataEntry!A68</f>
        <v>1007-28-9</v>
      </c>
      <c r="B22" s="18" t="str">
        <f>DataEntry!B68</f>
        <v>Deisopropylatrazine (DIA) (degradate of Atrazine and Cyanazine. Use Cyanazine guidance if Cyanazine, CAC, CAM, DEC, DCAC or DCAM ARE present)</v>
      </c>
      <c r="C22" s="19">
        <f>DataEntry!C68</f>
        <v>0</v>
      </c>
      <c r="D22" s="20" t="s">
        <v>545</v>
      </c>
      <c r="E22" s="38" t="s">
        <v>383</v>
      </c>
      <c r="F22" s="40">
        <v>3</v>
      </c>
      <c r="G22" s="135">
        <f t="shared" si="4"/>
        <v>0</v>
      </c>
      <c r="H22" s="135">
        <f t="shared" si="5"/>
        <v>0</v>
      </c>
      <c r="I22" s="135"/>
      <c r="J22" s="135"/>
      <c r="K22" s="135"/>
      <c r="L22" s="135"/>
      <c r="M22" s="135"/>
      <c r="N22" s="135"/>
      <c r="O22" s="135"/>
    </row>
    <row r="23" spans="1:15" x14ac:dyDescent="0.3">
      <c r="A23" s="18" t="str">
        <f>DataEntry!A73</f>
        <v>84-74-2</v>
      </c>
      <c r="B23" s="18" t="str">
        <f>DataEntry!B73</f>
        <v>Dibutyl phthalate</v>
      </c>
      <c r="C23" s="19">
        <f>DataEntry!C73</f>
        <v>0</v>
      </c>
      <c r="D23" s="20" t="s">
        <v>382</v>
      </c>
      <c r="E23" s="38" t="s">
        <v>383</v>
      </c>
      <c r="F23" s="40">
        <v>20</v>
      </c>
      <c r="G23" s="135">
        <f t="shared" si="4"/>
        <v>0</v>
      </c>
      <c r="H23" s="135" t="s">
        <v>384</v>
      </c>
      <c r="I23" s="135" t="s">
        <v>384</v>
      </c>
      <c r="J23" s="135" t="s">
        <v>384</v>
      </c>
      <c r="K23" s="135" t="s">
        <v>384</v>
      </c>
      <c r="L23" s="135" t="s">
        <v>384</v>
      </c>
      <c r="M23" s="135"/>
      <c r="N23" s="135" t="s">
        <v>384</v>
      </c>
      <c r="O23" s="135"/>
    </row>
    <row r="24" spans="1:15" x14ac:dyDescent="0.3">
      <c r="A24" s="18" t="str">
        <f>DataEntry!A95</f>
        <v>117-81-7</v>
      </c>
      <c r="B24" s="18" t="str">
        <f>DataEntry!B95</f>
        <v>Di(2-ethylhexyl)phthalate (DEHP)</v>
      </c>
      <c r="C24" s="19">
        <f>DataEntry!C95</f>
        <v>0</v>
      </c>
      <c r="D24" s="20" t="s">
        <v>382</v>
      </c>
      <c r="E24" s="38" t="s">
        <v>383</v>
      </c>
      <c r="F24" s="40">
        <v>20</v>
      </c>
      <c r="G24" s="135">
        <f t="shared" si="4"/>
        <v>0</v>
      </c>
      <c r="H24" s="135" t="s">
        <v>384</v>
      </c>
      <c r="I24" s="135" t="s">
        <v>384</v>
      </c>
      <c r="J24" s="135" t="s">
        <v>384</v>
      </c>
      <c r="K24" s="135">
        <f>C24/F24</f>
        <v>0</v>
      </c>
      <c r="L24" s="135" t="s">
        <v>384</v>
      </c>
      <c r="M24" s="135"/>
      <c r="N24" s="135" t="s">
        <v>384</v>
      </c>
      <c r="O24" s="135"/>
    </row>
    <row r="25" spans="1:15" ht="28.8" x14ac:dyDescent="0.3">
      <c r="A25" s="22" t="str">
        <f>DataEntry!A109</f>
        <v>759-94-4</v>
      </c>
      <c r="B25" s="22" t="str">
        <f>DataEntry!B109</f>
        <v>Ethyl dipropylthiocarbamate, S-(EPTC)</v>
      </c>
      <c r="C25" s="23">
        <f>DataEntry!C109</f>
        <v>0</v>
      </c>
      <c r="D25" s="24" t="s">
        <v>389</v>
      </c>
      <c r="E25" s="39" t="s">
        <v>383</v>
      </c>
      <c r="F25" s="41">
        <v>300</v>
      </c>
      <c r="G25" s="135" t="s">
        <v>384</v>
      </c>
      <c r="H25" s="135" t="s">
        <v>384</v>
      </c>
      <c r="I25" s="135" t="s">
        <v>384</v>
      </c>
      <c r="J25" s="135" t="s">
        <v>384</v>
      </c>
      <c r="K25" s="135" t="s">
        <v>384</v>
      </c>
      <c r="L25" s="135">
        <f t="shared" ref="L25" si="6">C25/F25</f>
        <v>0</v>
      </c>
      <c r="M25" s="135"/>
      <c r="N25" s="135" t="s">
        <v>384</v>
      </c>
      <c r="O25" s="135"/>
    </row>
    <row r="26" spans="1:15" x14ac:dyDescent="0.3">
      <c r="A26" s="18" t="str">
        <f>DataEntry!A123</f>
        <v>138261-41-3</v>
      </c>
      <c r="B26" s="18" t="str">
        <f>DataEntry!B123</f>
        <v>Imidacloprid</v>
      </c>
      <c r="C26" s="19">
        <f>DataEntry!C123</f>
        <v>0</v>
      </c>
      <c r="D26" s="20" t="s">
        <v>600</v>
      </c>
      <c r="E26" s="38" t="s">
        <v>383</v>
      </c>
      <c r="F26" s="40">
        <v>100</v>
      </c>
      <c r="G26" s="135"/>
      <c r="H26" s="135"/>
      <c r="I26" s="135"/>
      <c r="J26" s="135"/>
      <c r="K26" s="135"/>
      <c r="L26" s="135">
        <f t="shared" ref="L26:L29" si="7">C26/F26</f>
        <v>0</v>
      </c>
      <c r="M26" s="135"/>
      <c r="N26" s="135"/>
      <c r="O26" s="135"/>
    </row>
    <row r="27" spans="1:15" x14ac:dyDescent="0.3">
      <c r="A27" s="18" t="str">
        <f>DataEntry!A142</f>
        <v>21087-64-9</v>
      </c>
      <c r="B27" s="18" t="str">
        <f>DataEntry!B142</f>
        <v>Metribuzin</v>
      </c>
      <c r="C27" s="19">
        <f>DataEntry!C142</f>
        <v>0</v>
      </c>
      <c r="D27" s="20" t="s">
        <v>386</v>
      </c>
      <c r="E27" s="38" t="s">
        <v>383</v>
      </c>
      <c r="F27" s="40">
        <v>30</v>
      </c>
      <c r="G27" s="135">
        <f t="shared" si="4"/>
        <v>0</v>
      </c>
      <c r="H27" s="135" t="s">
        <v>384</v>
      </c>
      <c r="I27" s="135" t="s">
        <v>384</v>
      </c>
      <c r="J27" s="135" t="s">
        <v>384</v>
      </c>
      <c r="K27" s="135" t="s">
        <v>384</v>
      </c>
      <c r="L27" s="135">
        <f t="shared" si="7"/>
        <v>0</v>
      </c>
      <c r="M27" s="135"/>
      <c r="N27" s="135" t="s">
        <v>384</v>
      </c>
      <c r="O27" s="135"/>
    </row>
    <row r="28" spans="1:15" ht="28.8" x14ac:dyDescent="0.3">
      <c r="A28" s="18" t="str">
        <f>DataEntry!A143</f>
        <v>35045-02-4; 52236-30-3; 56507-37-0</v>
      </c>
      <c r="B28" s="18" t="str">
        <f>DataEntry!B143</f>
        <v>Metribuzin DA, DADK, and DK</v>
      </c>
      <c r="C28" s="19">
        <f>DataEntry!C143</f>
        <v>0</v>
      </c>
      <c r="D28" s="20" t="s">
        <v>390</v>
      </c>
      <c r="E28" s="38" t="s">
        <v>383</v>
      </c>
      <c r="F28" s="40">
        <v>30</v>
      </c>
      <c r="G28" s="135">
        <f t="shared" si="4"/>
        <v>0</v>
      </c>
      <c r="H28" s="135" t="s">
        <v>384</v>
      </c>
      <c r="I28" s="135" t="s">
        <v>384</v>
      </c>
      <c r="J28" s="135" t="s">
        <v>384</v>
      </c>
      <c r="K28" s="135" t="s">
        <v>384</v>
      </c>
      <c r="L28" s="135">
        <f t="shared" si="7"/>
        <v>0</v>
      </c>
      <c r="M28" s="135"/>
      <c r="N28" s="135" t="s">
        <v>384</v>
      </c>
      <c r="O28" s="135"/>
    </row>
    <row r="29" spans="1:15" x14ac:dyDescent="0.3">
      <c r="A29" s="18" t="str">
        <f>DataEntry!A145</f>
        <v>91-20-3</v>
      </c>
      <c r="B29" s="18" t="str">
        <f>DataEntry!B145</f>
        <v>Naphthalene</v>
      </c>
      <c r="C29" s="19">
        <f>DataEntry!C145</f>
        <v>0</v>
      </c>
      <c r="D29" s="20" t="s">
        <v>386</v>
      </c>
      <c r="E29" s="38" t="s">
        <v>383</v>
      </c>
      <c r="F29" s="40">
        <v>70</v>
      </c>
      <c r="G29" s="135" t="s">
        <v>384</v>
      </c>
      <c r="H29" s="135" t="s">
        <v>384</v>
      </c>
      <c r="I29" s="135" t="s">
        <v>384</v>
      </c>
      <c r="J29" s="135" t="s">
        <v>384</v>
      </c>
      <c r="K29" s="135" t="s">
        <v>384</v>
      </c>
      <c r="L29" s="135">
        <f t="shared" si="7"/>
        <v>0</v>
      </c>
      <c r="M29" s="135"/>
      <c r="N29" s="135" t="s">
        <v>384</v>
      </c>
      <c r="O29" s="135"/>
    </row>
    <row r="30" spans="1:15" x14ac:dyDescent="0.3">
      <c r="A30" s="18" t="str">
        <f>DataEntry!A147</f>
        <v>14797-55-8</v>
      </c>
      <c r="B30" s="18" t="str">
        <f>DataEntry!B147</f>
        <v>Nitrate (as N)</v>
      </c>
      <c r="C30" s="19">
        <f>DataEntry!C147</f>
        <v>0</v>
      </c>
      <c r="D30" s="20" t="s">
        <v>391</v>
      </c>
      <c r="E30" s="38" t="s">
        <v>383</v>
      </c>
      <c r="F30" s="40">
        <v>10000</v>
      </c>
      <c r="G30" s="135"/>
      <c r="H30" s="135"/>
      <c r="I30" s="135">
        <f>C30/F30</f>
        <v>0</v>
      </c>
      <c r="J30" s="135"/>
      <c r="K30" s="135"/>
      <c r="L30" s="135"/>
      <c r="M30" s="135"/>
      <c r="N30" s="135"/>
      <c r="O30" s="135">
        <f>C30/F30</f>
        <v>0</v>
      </c>
    </row>
    <row r="31" spans="1:15" x14ac:dyDescent="0.3">
      <c r="A31" s="18" t="str">
        <f>DataEntry!A152</f>
        <v>87-86-5</v>
      </c>
      <c r="B31" s="18" t="str">
        <f>DataEntry!B152</f>
        <v>Pentachlorophenol</v>
      </c>
      <c r="C31" s="19">
        <f>DataEntry!C152</f>
        <v>0</v>
      </c>
      <c r="D31" s="20" t="s">
        <v>382</v>
      </c>
      <c r="E31" s="38" t="s">
        <v>383</v>
      </c>
      <c r="F31" s="40">
        <v>7</v>
      </c>
      <c r="G31" s="135">
        <f t="shared" ref="G31:G35" si="8">C31/F31</f>
        <v>0</v>
      </c>
      <c r="H31" s="135" t="s">
        <v>384</v>
      </c>
      <c r="I31" s="135"/>
      <c r="J31" s="135" t="s">
        <v>384</v>
      </c>
      <c r="K31" s="135" t="s">
        <v>384</v>
      </c>
      <c r="L31" s="135" t="s">
        <v>384</v>
      </c>
      <c r="M31" s="135"/>
      <c r="N31" s="135">
        <f>C31/F31</f>
        <v>0</v>
      </c>
      <c r="O31" s="135"/>
    </row>
    <row r="32" spans="1:15" x14ac:dyDescent="0.3">
      <c r="A32" s="18" t="str">
        <f>DataEntry!A165</f>
        <v>175013-18-0</v>
      </c>
      <c r="B32" s="18" t="str">
        <f>DataEntry!B165</f>
        <v>Pyraclostrobin</v>
      </c>
      <c r="C32" s="19">
        <f>DataEntry!C165</f>
        <v>0</v>
      </c>
      <c r="D32" s="20" t="s">
        <v>392</v>
      </c>
      <c r="E32" s="38" t="s">
        <v>383</v>
      </c>
      <c r="F32" s="40">
        <v>300</v>
      </c>
      <c r="G32" s="135">
        <f t="shared" si="8"/>
        <v>0</v>
      </c>
      <c r="H32" s="135">
        <f t="shared" ref="H32" si="9">C32/F32</f>
        <v>0</v>
      </c>
      <c r="I32" s="135" t="s">
        <v>384</v>
      </c>
      <c r="J32" s="135" t="s">
        <v>384</v>
      </c>
      <c r="K32" s="135" t="s">
        <v>384</v>
      </c>
      <c r="L32" s="135" t="s">
        <v>384</v>
      </c>
      <c r="M32" s="135"/>
      <c r="N32" s="135" t="s">
        <v>384</v>
      </c>
      <c r="O32" s="135"/>
    </row>
    <row r="33" spans="1:15" x14ac:dyDescent="0.3">
      <c r="A33" s="18" t="str">
        <f>DataEntry!A177</f>
        <v>122836-35-5</v>
      </c>
      <c r="B33" s="18" t="str">
        <f>DataEntry!B177</f>
        <v>Sulfentrazone</v>
      </c>
      <c r="C33" s="19">
        <f>DataEntry!C177</f>
        <v>0</v>
      </c>
      <c r="D33" s="20" t="s">
        <v>631</v>
      </c>
      <c r="E33" s="38" t="s">
        <v>383</v>
      </c>
      <c r="F33" s="40">
        <v>3000</v>
      </c>
      <c r="G33" s="135"/>
      <c r="H33" s="135"/>
      <c r="I33" s="135"/>
      <c r="J33" s="135"/>
      <c r="K33" s="135"/>
      <c r="L33" s="135">
        <f>C33/F33</f>
        <v>0</v>
      </c>
      <c r="M33" s="135"/>
      <c r="N33" s="135"/>
      <c r="O33" s="135"/>
    </row>
    <row r="34" spans="1:15" x14ac:dyDescent="0.3">
      <c r="A34" s="18" t="str">
        <f>DataEntry!A178</f>
        <v>134391-01-08</v>
      </c>
      <c r="B34" s="18" t="str">
        <f>DataEntry!B178</f>
        <v>Sulfentrazone 3-Carboxylic Acid</v>
      </c>
      <c r="C34" s="19">
        <f>DataEntry!C178</f>
        <v>0</v>
      </c>
      <c r="D34" s="20" t="s">
        <v>641</v>
      </c>
      <c r="E34" s="38" t="s">
        <v>383</v>
      </c>
      <c r="F34" s="40">
        <v>3000</v>
      </c>
      <c r="G34" s="135"/>
      <c r="H34" s="135"/>
      <c r="I34" s="135"/>
      <c r="J34" s="135"/>
      <c r="K34" s="135"/>
      <c r="L34" s="135">
        <f>C34/F34</f>
        <v>0</v>
      </c>
      <c r="M34" s="135"/>
      <c r="N34" s="135"/>
      <c r="O34" s="135"/>
    </row>
    <row r="35" spans="1:15" x14ac:dyDescent="0.3">
      <c r="A35" s="18" t="str">
        <f>DataEntry!A199</f>
        <v>96-18-4</v>
      </c>
      <c r="B35" s="18" t="str">
        <f>DataEntry!B199</f>
        <v>Trichloropropane, 1,2,3-</v>
      </c>
      <c r="C35" s="19">
        <f>DataEntry!C199</f>
        <v>0</v>
      </c>
      <c r="D35" s="20" t="s">
        <v>386</v>
      </c>
      <c r="E35" s="38" t="s">
        <v>383</v>
      </c>
      <c r="F35" s="40">
        <v>7</v>
      </c>
      <c r="G35" s="135">
        <f t="shared" si="8"/>
        <v>0</v>
      </c>
      <c r="H35" s="135" t="s">
        <v>384</v>
      </c>
      <c r="I35" s="135" t="s">
        <v>384</v>
      </c>
      <c r="J35" s="135" t="s">
        <v>384</v>
      </c>
      <c r="K35" s="135" t="s">
        <v>384</v>
      </c>
      <c r="L35" s="135" t="s">
        <v>384</v>
      </c>
      <c r="M35" s="135"/>
      <c r="N35" s="135" t="s">
        <v>384</v>
      </c>
      <c r="O35" s="135"/>
    </row>
    <row r="36" spans="1:15" ht="15" thickBot="1" x14ac:dyDescent="0.35">
      <c r="A36" s="66" t="str">
        <f>DataEntry!A213</f>
        <v>1330-20-7</v>
      </c>
      <c r="B36" s="66" t="str">
        <f>DataEntry!B213</f>
        <v>Xylenes</v>
      </c>
      <c r="C36" s="67">
        <f>DataEntry!C213</f>
        <v>0</v>
      </c>
      <c r="D36" s="68" t="s">
        <v>600</v>
      </c>
      <c r="E36" s="69" t="s">
        <v>383</v>
      </c>
      <c r="F36" s="70">
        <v>700</v>
      </c>
      <c r="G36" s="136"/>
      <c r="H36" s="136"/>
      <c r="I36" s="136"/>
      <c r="J36" s="136"/>
      <c r="K36" s="136"/>
      <c r="L36" s="154">
        <f t="shared" ref="L36" si="10">C36/F36</f>
        <v>0</v>
      </c>
      <c r="M36" s="154"/>
      <c r="N36" s="136"/>
      <c r="O36" s="136"/>
    </row>
    <row r="37" spans="1:15" x14ac:dyDescent="0.3">
      <c r="A37" s="71" t="s">
        <v>393</v>
      </c>
      <c r="B37" s="71"/>
      <c r="E37" s="29"/>
      <c r="F37" s="29"/>
      <c r="G37" s="72"/>
      <c r="H37" s="72"/>
      <c r="I37" s="72"/>
      <c r="J37" s="72"/>
      <c r="K37" s="72"/>
      <c r="L37" s="72"/>
      <c r="M37" s="72"/>
      <c r="N37" s="72"/>
      <c r="O37" s="52"/>
    </row>
    <row r="38" spans="1:15" x14ac:dyDescent="0.3">
      <c r="A38" s="73" t="s">
        <v>394</v>
      </c>
      <c r="B38" s="71"/>
      <c r="E38" s="29"/>
      <c r="F38" s="29"/>
      <c r="G38" s="74"/>
      <c r="H38" s="74"/>
      <c r="I38" s="74"/>
      <c r="J38" s="74"/>
      <c r="K38" s="74"/>
      <c r="L38" s="74"/>
      <c r="M38" s="74"/>
      <c r="N38" s="74"/>
    </row>
    <row r="39" spans="1:15" ht="16.2" x14ac:dyDescent="0.3">
      <c r="A39" s="71" t="s">
        <v>550</v>
      </c>
      <c r="B39" s="71"/>
      <c r="E39" s="29"/>
      <c r="F39" s="29"/>
      <c r="G39" s="74"/>
      <c r="H39" s="74"/>
      <c r="I39" s="74"/>
      <c r="J39" s="74"/>
      <c r="K39" s="74"/>
      <c r="L39" s="74"/>
      <c r="M39" s="74"/>
      <c r="N39" s="74"/>
    </row>
    <row r="40" spans="1:15" x14ac:dyDescent="0.3">
      <c r="A40" s="71" t="s">
        <v>3</v>
      </c>
      <c r="B40" s="71"/>
      <c r="E40" s="29"/>
      <c r="F40" s="29"/>
      <c r="G40" s="74"/>
      <c r="H40" s="74"/>
      <c r="I40" s="74"/>
      <c r="J40" s="74"/>
      <c r="K40" s="74"/>
      <c r="L40" s="74"/>
      <c r="M40" s="74"/>
      <c r="N40" s="74"/>
    </row>
    <row r="41" spans="1:15" x14ac:dyDescent="0.3"/>
    <row r="42" spans="1:15" x14ac:dyDescent="0.3"/>
    <row r="43" spans="1:15" x14ac:dyDescent="0.3"/>
    <row r="44" spans="1:15" x14ac:dyDescent="0.3"/>
  </sheetData>
  <conditionalFormatting sqref="G1:O1">
    <cfRule type="expression" dxfId="38" priority="13">
      <formula>G1&gt;1.049</formula>
    </cfRule>
  </conditionalFormatting>
  <conditionalFormatting sqref="G2:O2">
    <cfRule type="containsText" dxfId="37" priority="11" operator="containsText" text="Exceedance">
      <formula>NOT(ISERROR(SEARCH("Exceedance",G2)))</formula>
    </cfRule>
  </conditionalFormatting>
  <conditionalFormatting sqref="G4:O36">
    <cfRule type="expression" dxfId="36" priority="1">
      <formula>AND(VALUE(G4)&gt;1.049,ISNUMBER(G4))</formula>
    </cfRule>
  </conditionalFormatting>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119"/>
  <sheetViews>
    <sheetView showGridLines="0" zoomScaleNormal="100" workbookViewId="0">
      <pane xSplit="6" ySplit="3" topLeftCell="G4" activePane="bottomRight" state="frozen"/>
      <selection pane="topRight" activeCell="G1" sqref="G1"/>
      <selection pane="bottomLeft" activeCell="A4" sqref="A4"/>
      <selection pane="bottomRight" activeCell="E105" sqref="E105"/>
    </sheetView>
  </sheetViews>
  <sheetFormatPr defaultColWidth="0" defaultRowHeight="14.4" x14ac:dyDescent="0.3"/>
  <cols>
    <col min="1" max="1" width="25.5546875" style="7" customWidth="1"/>
    <col min="2" max="2" width="38.5546875" style="7" customWidth="1"/>
    <col min="3" max="3" width="21.33203125" style="7" customWidth="1"/>
    <col min="4" max="4" width="10.77734375" style="7" customWidth="1"/>
    <col min="5" max="5" width="14.6640625" style="7" customWidth="1"/>
    <col min="6" max="6" width="19.33203125" style="7" customWidth="1"/>
    <col min="7" max="8" width="20.33203125" style="7" customWidth="1"/>
    <col min="9" max="9" width="24.88671875" style="7" customWidth="1"/>
    <col min="10" max="10" width="19.33203125" style="7" customWidth="1"/>
    <col min="11" max="12" width="22" style="7" customWidth="1"/>
    <col min="13" max="13" width="19.6640625" style="7" customWidth="1"/>
    <col min="14" max="14" width="26.33203125" style="7" customWidth="1"/>
    <col min="15" max="15" width="21.5546875" style="7" customWidth="1"/>
    <col min="16" max="16" width="17.88671875" style="7" customWidth="1"/>
    <col min="17" max="18" width="17.5546875" style="7" customWidth="1"/>
    <col min="19" max="20" width="16.88671875" style="7" customWidth="1"/>
    <col min="21" max="21" width="15.109375" style="7" customWidth="1"/>
    <col min="22" max="22" width="16.88671875" style="7" customWidth="1"/>
    <col min="23" max="23" width="17.88671875" style="7" customWidth="1"/>
    <col min="24" max="24" width="9.109375" style="7" customWidth="1"/>
    <col min="25" max="25" width="0" style="7" hidden="1" customWidth="1"/>
    <col min="26" max="16384" width="9.109375" style="7" hidden="1"/>
  </cols>
  <sheetData>
    <row r="1" spans="1:23" ht="18" x14ac:dyDescent="0.35">
      <c r="A1" s="183" t="s">
        <v>666</v>
      </c>
      <c r="B1" s="183"/>
      <c r="C1" s="183"/>
      <c r="D1" s="183"/>
      <c r="E1" s="114" t="s">
        <v>569</v>
      </c>
      <c r="F1" s="75" t="s">
        <v>368</v>
      </c>
      <c r="G1" s="76">
        <f t="shared" ref="G1:W1" si="0">SUM(G4:G115)</f>
        <v>0</v>
      </c>
      <c r="H1" s="76">
        <f t="shared" si="0"/>
        <v>0</v>
      </c>
      <c r="I1" s="55">
        <f t="shared" si="0"/>
        <v>0</v>
      </c>
      <c r="J1" s="55">
        <f t="shared" si="0"/>
        <v>0</v>
      </c>
      <c r="K1" s="55">
        <f t="shared" si="0"/>
        <v>0</v>
      </c>
      <c r="L1" s="55">
        <f t="shared" si="0"/>
        <v>0</v>
      </c>
      <c r="M1" s="55">
        <f t="shared" si="0"/>
        <v>0</v>
      </c>
      <c r="N1" s="55">
        <f t="shared" si="0"/>
        <v>0</v>
      </c>
      <c r="O1" s="55">
        <f t="shared" si="0"/>
        <v>0</v>
      </c>
      <c r="P1" s="55">
        <f t="shared" si="0"/>
        <v>0</v>
      </c>
      <c r="Q1" s="55">
        <f t="shared" si="0"/>
        <v>0</v>
      </c>
      <c r="R1" s="55">
        <f t="shared" si="0"/>
        <v>0</v>
      </c>
      <c r="S1" s="55">
        <f t="shared" si="0"/>
        <v>0</v>
      </c>
      <c r="T1" s="55">
        <f t="shared" si="0"/>
        <v>0</v>
      </c>
      <c r="U1" s="55">
        <f t="shared" si="0"/>
        <v>0</v>
      </c>
      <c r="V1" s="55">
        <f t="shared" si="0"/>
        <v>0</v>
      </c>
      <c r="W1" s="55">
        <f t="shared" si="0"/>
        <v>0</v>
      </c>
    </row>
    <row r="2" spans="1:23" ht="40.5" customHeight="1" thickBot="1" x14ac:dyDescent="0.35">
      <c r="A2" s="113" t="s">
        <v>569</v>
      </c>
      <c r="B2" s="113" t="s">
        <v>569</v>
      </c>
      <c r="C2" s="113" t="s">
        <v>569</v>
      </c>
      <c r="D2" s="113" t="s">
        <v>569</v>
      </c>
      <c r="E2" s="113" t="s">
        <v>569</v>
      </c>
      <c r="F2" s="77" t="s">
        <v>395</v>
      </c>
      <c r="G2" s="78" t="str">
        <f>IF(G1&lt;=1.049, "Levels appear acceptable", "Exceedance may be occurring")</f>
        <v>Levels appear acceptable</v>
      </c>
      <c r="H2" s="78" t="str">
        <f>IF(H1&lt;=1.049, "Levels appear acceptable", "Exceedance may be occurring")</f>
        <v>Levels appear acceptable</v>
      </c>
      <c r="I2" s="57" t="str">
        <f>IF(I1&lt;=1.049, "Levels appear acceptable", "Exceedance may be occurring")</f>
        <v>Levels appear acceptable</v>
      </c>
      <c r="J2" s="57" t="str">
        <f t="shared" ref="J2:W2" si="1">IF(J1&lt;=1.049, "Levels appear acceptable", "Exceedance may be occurring")</f>
        <v>Levels appear acceptable</v>
      </c>
      <c r="K2" s="57" t="str">
        <f t="shared" si="1"/>
        <v>Levels appear acceptable</v>
      </c>
      <c r="L2" s="57" t="str">
        <f t="shared" si="1"/>
        <v>Levels appear acceptable</v>
      </c>
      <c r="M2" s="57" t="str">
        <f t="shared" si="1"/>
        <v>Levels appear acceptable</v>
      </c>
      <c r="N2" s="57" t="str">
        <f t="shared" si="1"/>
        <v>Levels appear acceptable</v>
      </c>
      <c r="O2" s="57" t="str">
        <f t="shared" si="1"/>
        <v>Levels appear acceptable</v>
      </c>
      <c r="P2" s="57" t="str">
        <f t="shared" si="1"/>
        <v>Levels appear acceptable</v>
      </c>
      <c r="Q2" s="57" t="str">
        <f t="shared" si="1"/>
        <v>Levels appear acceptable</v>
      </c>
      <c r="R2" s="57" t="str">
        <f t="shared" si="1"/>
        <v>Levels appear acceptable</v>
      </c>
      <c r="S2" s="57" t="str">
        <f t="shared" si="1"/>
        <v>Levels appear acceptable</v>
      </c>
      <c r="T2" s="57" t="str">
        <f t="shared" ref="T2" si="2">IF(T1&lt;=1.049, "Levels appear acceptable", "Exceedance may be occurring")</f>
        <v>Levels appear acceptable</v>
      </c>
      <c r="U2" s="57" t="str">
        <f t="shared" si="1"/>
        <v>Levels appear acceptable</v>
      </c>
      <c r="V2" s="57" t="str">
        <f t="shared" si="1"/>
        <v>Levels appear acceptable</v>
      </c>
      <c r="W2" s="57" t="str">
        <f t="shared" si="1"/>
        <v>Levels appear acceptable</v>
      </c>
    </row>
    <row r="3" spans="1:23" ht="57.6" x14ac:dyDescent="0.3">
      <c r="A3" s="79" t="s">
        <v>370</v>
      </c>
      <c r="B3" s="61" t="s">
        <v>371</v>
      </c>
      <c r="C3" s="60" t="s">
        <v>19</v>
      </c>
      <c r="D3" s="61" t="s">
        <v>372</v>
      </c>
      <c r="E3" s="61" t="s">
        <v>373</v>
      </c>
      <c r="F3" s="62" t="s">
        <v>396</v>
      </c>
      <c r="G3" s="80" t="s">
        <v>397</v>
      </c>
      <c r="H3" s="169" t="s">
        <v>656</v>
      </c>
      <c r="I3" s="64" t="s">
        <v>375</v>
      </c>
      <c r="J3" s="64" t="s">
        <v>376</v>
      </c>
      <c r="K3" s="64" t="s">
        <v>398</v>
      </c>
      <c r="L3" s="64" t="s">
        <v>377</v>
      </c>
      <c r="M3" s="64" t="s">
        <v>378</v>
      </c>
      <c r="N3" s="64" t="s">
        <v>399</v>
      </c>
      <c r="O3" s="64" t="s">
        <v>379</v>
      </c>
      <c r="P3" s="64" t="s">
        <v>380</v>
      </c>
      <c r="Q3" s="64" t="s">
        <v>400</v>
      </c>
      <c r="R3" s="64" t="s">
        <v>579</v>
      </c>
      <c r="S3" s="64" t="s">
        <v>401</v>
      </c>
      <c r="T3" s="64" t="s">
        <v>414</v>
      </c>
      <c r="U3" s="64" t="s">
        <v>402</v>
      </c>
      <c r="V3" s="64" t="s">
        <v>403</v>
      </c>
      <c r="W3" s="81" t="s">
        <v>381</v>
      </c>
    </row>
    <row r="4" spans="1:23" x14ac:dyDescent="0.3">
      <c r="A4" s="18" t="str">
        <f>DataEntry!A5</f>
        <v>103-90-2</v>
      </c>
      <c r="B4" s="18" t="str">
        <f>DataEntry!B5</f>
        <v>Acetaminophen</v>
      </c>
      <c r="C4" s="19">
        <f>DataEntry!C5</f>
        <v>0</v>
      </c>
      <c r="D4" s="19" t="s">
        <v>382</v>
      </c>
      <c r="E4" s="20" t="s">
        <v>601</v>
      </c>
      <c r="F4" s="21">
        <v>200</v>
      </c>
      <c r="G4" s="137"/>
      <c r="H4" s="170"/>
      <c r="I4" s="135" t="s">
        <v>384</v>
      </c>
      <c r="J4" s="135" t="s">
        <v>384</v>
      </c>
      <c r="K4" s="135" t="s">
        <v>384</v>
      </c>
      <c r="L4" s="135" t="s">
        <v>384</v>
      </c>
      <c r="M4" s="135">
        <f>C4/F4</f>
        <v>0</v>
      </c>
      <c r="N4" s="135" t="s">
        <v>384</v>
      </c>
      <c r="O4" s="135" t="s">
        <v>384</v>
      </c>
      <c r="P4" s="135" t="s">
        <v>384</v>
      </c>
      <c r="Q4" s="135" t="s">
        <v>384</v>
      </c>
      <c r="R4" s="135"/>
      <c r="S4" s="135" t="s">
        <v>384</v>
      </c>
      <c r="T4" s="135"/>
      <c r="U4" s="135"/>
      <c r="V4" s="135" t="s">
        <v>384</v>
      </c>
      <c r="W4" s="138" t="s">
        <v>384</v>
      </c>
    </row>
    <row r="5" spans="1:23" x14ac:dyDescent="0.3">
      <c r="A5" s="18" t="str">
        <f>DataEntry!A6</f>
        <v>34256-82-1</v>
      </c>
      <c r="B5" s="18" t="str">
        <f>DataEntry!B6</f>
        <v>Acetochlor</v>
      </c>
      <c r="C5" s="19">
        <f>DataEntry!C6</f>
        <v>0</v>
      </c>
      <c r="D5" s="19" t="s">
        <v>389</v>
      </c>
      <c r="E5" s="20" t="s">
        <v>601</v>
      </c>
      <c r="F5" s="21">
        <v>30</v>
      </c>
      <c r="G5" s="137"/>
      <c r="H5" s="170"/>
      <c r="I5" s="135">
        <f>C5/F5</f>
        <v>0</v>
      </c>
      <c r="J5" s="135"/>
      <c r="K5" s="135"/>
      <c r="L5" s="135"/>
      <c r="M5" s="135">
        <f>C5/F5</f>
        <v>0</v>
      </c>
      <c r="N5" s="135"/>
      <c r="O5" s="135"/>
      <c r="P5" s="135"/>
      <c r="Q5" s="135"/>
      <c r="R5" s="135"/>
      <c r="S5" s="135"/>
      <c r="T5" s="135"/>
      <c r="U5" s="135"/>
      <c r="V5" s="135"/>
      <c r="W5" s="138">
        <f>C5/F5</f>
        <v>0</v>
      </c>
    </row>
    <row r="6" spans="1:23" x14ac:dyDescent="0.3">
      <c r="A6" s="18" t="str">
        <f>DataEntry!A7</f>
        <v>187022-11-3</v>
      </c>
      <c r="B6" s="18" t="str">
        <f>DataEntry!B7</f>
        <v>Acetochlor ESA</v>
      </c>
      <c r="C6" s="19">
        <f>DataEntry!C7</f>
        <v>0</v>
      </c>
      <c r="D6" s="19" t="s">
        <v>389</v>
      </c>
      <c r="E6" s="20" t="s">
        <v>601</v>
      </c>
      <c r="F6" s="21">
        <v>500</v>
      </c>
      <c r="G6" s="137"/>
      <c r="H6" s="170"/>
      <c r="I6" s="135"/>
      <c r="J6" s="135"/>
      <c r="K6" s="135"/>
      <c r="L6" s="135"/>
      <c r="M6" s="135"/>
      <c r="N6" s="135"/>
      <c r="O6" s="135"/>
      <c r="P6" s="135"/>
      <c r="Q6" s="135"/>
      <c r="R6" s="135"/>
      <c r="S6" s="135"/>
      <c r="T6" s="135"/>
      <c r="U6" s="135"/>
      <c r="V6" s="135"/>
      <c r="W6" s="138">
        <f t="shared" ref="W6:W7" si="3">C6/F6</f>
        <v>0</v>
      </c>
    </row>
    <row r="7" spans="1:23" x14ac:dyDescent="0.3">
      <c r="A7" s="18" t="str">
        <f>DataEntry!A8</f>
        <v>194992-44-4</v>
      </c>
      <c r="B7" s="18" t="str">
        <f>DataEntry!B8</f>
        <v>Acetochlor OXA</v>
      </c>
      <c r="C7" s="19">
        <f>DataEntry!C8</f>
        <v>0</v>
      </c>
      <c r="D7" s="19" t="s">
        <v>389</v>
      </c>
      <c r="E7" s="20" t="s">
        <v>601</v>
      </c>
      <c r="F7" s="21">
        <v>100</v>
      </c>
      <c r="G7" s="137"/>
      <c r="H7" s="170"/>
      <c r="I7" s="135"/>
      <c r="J7" s="135"/>
      <c r="K7" s="135"/>
      <c r="L7" s="135"/>
      <c r="M7" s="135"/>
      <c r="N7" s="135"/>
      <c r="O7" s="135"/>
      <c r="P7" s="135"/>
      <c r="Q7" s="135"/>
      <c r="R7" s="135"/>
      <c r="S7" s="135"/>
      <c r="T7" s="135"/>
      <c r="U7" s="135"/>
      <c r="V7" s="135"/>
      <c r="W7" s="138">
        <f t="shared" si="3"/>
        <v>0</v>
      </c>
    </row>
    <row r="8" spans="1:23" x14ac:dyDescent="0.3">
      <c r="A8" s="18" t="str">
        <f>DataEntry!A9</f>
        <v>67-64-1</v>
      </c>
      <c r="B8" s="18" t="str">
        <f>DataEntry!B9</f>
        <v>Acetone</v>
      </c>
      <c r="C8" s="19">
        <f>DataEntry!C9</f>
        <v>0</v>
      </c>
      <c r="D8" s="19" t="s">
        <v>600</v>
      </c>
      <c r="E8" s="20" t="s">
        <v>601</v>
      </c>
      <c r="F8" s="21">
        <v>5000</v>
      </c>
      <c r="G8" s="137"/>
      <c r="H8" s="170"/>
      <c r="I8" s="135"/>
      <c r="J8" s="135"/>
      <c r="K8" s="135"/>
      <c r="L8" s="135"/>
      <c r="M8" s="135"/>
      <c r="N8" s="135"/>
      <c r="O8" s="135"/>
      <c r="P8" s="135"/>
      <c r="Q8" s="135"/>
      <c r="R8" s="135"/>
      <c r="S8" s="135">
        <f>C8/F8</f>
        <v>0</v>
      </c>
      <c r="T8" s="135"/>
      <c r="U8" s="135"/>
      <c r="V8" s="135"/>
      <c r="W8" s="138"/>
    </row>
    <row r="9" spans="1:23" ht="28.8" x14ac:dyDescent="0.3">
      <c r="A9" s="18" t="str">
        <f>DataEntry!A10</f>
        <v>21145-77-7; 1506-02-1</v>
      </c>
      <c r="B9" s="18" t="str">
        <f>DataEntry!B10</f>
        <v>Acetyl-1,1,2,4,4,7 hexamethyltetraline (AHTN), 6-</v>
      </c>
      <c r="C9" s="19">
        <f>DataEntry!C10</f>
        <v>0</v>
      </c>
      <c r="D9" s="19" t="s">
        <v>386</v>
      </c>
      <c r="E9" s="20" t="s">
        <v>601</v>
      </c>
      <c r="F9" s="21">
        <v>100</v>
      </c>
      <c r="G9" s="137" t="s">
        <v>384</v>
      </c>
      <c r="H9" s="170"/>
      <c r="I9" s="135" t="s">
        <v>384</v>
      </c>
      <c r="J9" s="135" t="s">
        <v>384</v>
      </c>
      <c r="K9" s="135" t="s">
        <v>384</v>
      </c>
      <c r="L9" s="135" t="s">
        <v>384</v>
      </c>
      <c r="M9" s="135">
        <f>C9/F9</f>
        <v>0</v>
      </c>
      <c r="N9" s="135" t="s">
        <v>384</v>
      </c>
      <c r="O9" s="135" t="s">
        <v>384</v>
      </c>
      <c r="P9" s="135" t="s">
        <v>384</v>
      </c>
      <c r="Q9" s="135" t="s">
        <v>384</v>
      </c>
      <c r="R9" s="135"/>
      <c r="S9" s="135" t="s">
        <v>384</v>
      </c>
      <c r="T9" s="135"/>
      <c r="U9" s="135"/>
      <c r="V9" s="135" t="s">
        <v>384</v>
      </c>
      <c r="W9" s="138" t="s">
        <v>384</v>
      </c>
    </row>
    <row r="10" spans="1:23" x14ac:dyDescent="0.3">
      <c r="A10" s="18" t="str">
        <f>DataEntry!A11</f>
        <v>79-06-1</v>
      </c>
      <c r="B10" s="18" t="str">
        <f>DataEntry!B11</f>
        <v>Acrylamide</v>
      </c>
      <c r="C10" s="19">
        <f>DataEntry!C11</f>
        <v>0</v>
      </c>
      <c r="D10" s="19" t="s">
        <v>382</v>
      </c>
      <c r="E10" s="20" t="s">
        <v>601</v>
      </c>
      <c r="F10" s="21">
        <v>7</v>
      </c>
      <c r="G10" s="137" t="s">
        <v>384</v>
      </c>
      <c r="H10" s="170"/>
      <c r="I10" s="135">
        <f t="shared" ref="I10:I28" si="4">C10/F10</f>
        <v>0</v>
      </c>
      <c r="J10" s="135" t="s">
        <v>384</v>
      </c>
      <c r="K10" s="135" t="s">
        <v>384</v>
      </c>
      <c r="L10" s="135" t="s">
        <v>384</v>
      </c>
      <c r="M10" s="135" t="s">
        <v>384</v>
      </c>
      <c r="N10" s="135" t="s">
        <v>384</v>
      </c>
      <c r="O10" s="135">
        <f>C10/F10</f>
        <v>0</v>
      </c>
      <c r="P10" s="135">
        <f>C10/F10</f>
        <v>0</v>
      </c>
      <c r="Q10" s="135" t="s">
        <v>384</v>
      </c>
      <c r="R10" s="135"/>
      <c r="S10" s="135" t="s">
        <v>384</v>
      </c>
      <c r="T10" s="135"/>
      <c r="U10" s="135"/>
      <c r="V10" s="135" t="s">
        <v>384</v>
      </c>
      <c r="W10" s="138" t="s">
        <v>384</v>
      </c>
    </row>
    <row r="11" spans="1:23" x14ac:dyDescent="0.3">
      <c r="A11" s="18" t="str">
        <f>DataEntry!A12</f>
        <v>15972-60-8</v>
      </c>
      <c r="B11" s="18" t="str">
        <f>DataEntry!B12</f>
        <v>Alachlor</v>
      </c>
      <c r="C11" s="19">
        <f>DataEntry!C12</f>
        <v>0</v>
      </c>
      <c r="D11" s="19" t="s">
        <v>389</v>
      </c>
      <c r="E11" s="20" t="s">
        <v>601</v>
      </c>
      <c r="F11" s="21">
        <v>100</v>
      </c>
      <c r="G11" s="137"/>
      <c r="H11" s="170"/>
      <c r="I11" s="135">
        <f t="shared" si="4"/>
        <v>0</v>
      </c>
      <c r="J11" s="135"/>
      <c r="K11" s="135"/>
      <c r="L11" s="135"/>
      <c r="M11" s="135"/>
      <c r="N11" s="135"/>
      <c r="O11" s="135"/>
      <c r="P11" s="135"/>
      <c r="Q11" s="135"/>
      <c r="R11" s="135"/>
      <c r="S11" s="135">
        <f>C11/F11</f>
        <v>0</v>
      </c>
      <c r="T11" s="135"/>
      <c r="U11" s="135"/>
      <c r="V11" s="135"/>
      <c r="W11" s="138"/>
    </row>
    <row r="12" spans="1:23" x14ac:dyDescent="0.3">
      <c r="A12" s="18" t="str">
        <f>DataEntry!A18</f>
        <v>64285-06-9</v>
      </c>
      <c r="B12" s="18" t="str">
        <f>DataEntry!B18</f>
        <v>Anatoxin-a</v>
      </c>
      <c r="C12" s="19">
        <f>DataEntry!C18</f>
        <v>0</v>
      </c>
      <c r="D12" s="19" t="s">
        <v>406</v>
      </c>
      <c r="E12" s="20" t="s">
        <v>601</v>
      </c>
      <c r="F12" s="21">
        <v>0.1</v>
      </c>
      <c r="G12" s="137"/>
      <c r="H12" s="170"/>
      <c r="I12" s="135"/>
      <c r="J12" s="135"/>
      <c r="K12" s="135"/>
      <c r="L12" s="135"/>
      <c r="M12" s="135"/>
      <c r="N12" s="135"/>
      <c r="O12" s="135"/>
      <c r="P12" s="135">
        <f>C12/F12</f>
        <v>0</v>
      </c>
      <c r="Q12" s="135"/>
      <c r="R12" s="135"/>
      <c r="S12" s="135"/>
      <c r="T12" s="135"/>
      <c r="U12" s="135"/>
      <c r="V12" s="135"/>
      <c r="W12" s="138"/>
    </row>
    <row r="13" spans="1:23" x14ac:dyDescent="0.3">
      <c r="A13" s="18" t="str">
        <f>DataEntry!A23</f>
        <v>25057-89-0</v>
      </c>
      <c r="B13" s="18" t="str">
        <f>DataEntry!B23</f>
        <v>Bentazon</v>
      </c>
      <c r="C13" s="19">
        <f>DataEntry!C23</f>
        <v>0</v>
      </c>
      <c r="D13" s="19" t="s">
        <v>382</v>
      </c>
      <c r="E13" s="20" t="s">
        <v>601</v>
      </c>
      <c r="F13" s="21">
        <v>60</v>
      </c>
      <c r="G13" s="137" t="s">
        <v>384</v>
      </c>
      <c r="H13" s="170"/>
      <c r="I13" s="135">
        <f t="shared" si="4"/>
        <v>0</v>
      </c>
      <c r="J13" s="135" t="s">
        <v>384</v>
      </c>
      <c r="K13" s="135" t="s">
        <v>384</v>
      </c>
      <c r="L13" s="135" t="s">
        <v>384</v>
      </c>
      <c r="M13" s="135" t="s">
        <v>384</v>
      </c>
      <c r="N13" s="135" t="s">
        <v>384</v>
      </c>
      <c r="O13" s="135" t="s">
        <v>384</v>
      </c>
      <c r="P13" s="135"/>
      <c r="Q13" s="135" t="s">
        <v>384</v>
      </c>
      <c r="R13" s="135"/>
      <c r="S13" s="135" t="s">
        <v>384</v>
      </c>
      <c r="T13" s="135"/>
      <c r="U13" s="135"/>
      <c r="V13" s="135" t="s">
        <v>384</v>
      </c>
      <c r="W13" s="138" t="s">
        <v>384</v>
      </c>
    </row>
    <row r="14" spans="1:23" x14ac:dyDescent="0.3">
      <c r="A14" s="18" t="str">
        <f>DataEntry!A24</f>
        <v>71-43-2</v>
      </c>
      <c r="B14" s="18" t="str">
        <f>DataEntry!B24</f>
        <v>Benzene</v>
      </c>
      <c r="C14" s="19">
        <f>DataEntry!C24</f>
        <v>0</v>
      </c>
      <c r="D14" s="19" t="s">
        <v>385</v>
      </c>
      <c r="E14" s="20" t="s">
        <v>601</v>
      </c>
      <c r="F14" s="21">
        <v>10</v>
      </c>
      <c r="G14" s="137" t="s">
        <v>384</v>
      </c>
      <c r="H14" s="170"/>
      <c r="I14" s="135" t="s">
        <v>384</v>
      </c>
      <c r="J14" s="135" t="s">
        <v>384</v>
      </c>
      <c r="K14" s="135" t="s">
        <v>384</v>
      </c>
      <c r="L14" s="135">
        <f>C14/F14</f>
        <v>0</v>
      </c>
      <c r="M14" s="135" t="s">
        <v>384</v>
      </c>
      <c r="N14" s="135">
        <f>C14/F14</f>
        <v>0</v>
      </c>
      <c r="O14" s="135" t="s">
        <v>384</v>
      </c>
      <c r="P14" s="135" t="s">
        <v>384</v>
      </c>
      <c r="Q14" s="135" t="s">
        <v>384</v>
      </c>
      <c r="R14" s="135"/>
      <c r="S14" s="135" t="s">
        <v>384</v>
      </c>
      <c r="T14" s="135"/>
      <c r="U14" s="135"/>
      <c r="V14" s="135" t="s">
        <v>384</v>
      </c>
      <c r="W14" s="138" t="s">
        <v>384</v>
      </c>
    </row>
    <row r="15" spans="1:23" x14ac:dyDescent="0.3">
      <c r="A15" s="18" t="str">
        <f>DataEntry!A25</f>
        <v>50-32-8</v>
      </c>
      <c r="B15" s="18" t="str">
        <f>DataEntry!B25</f>
        <v>Benzo[a]pyrene</v>
      </c>
      <c r="C15" s="19">
        <f>DataEntry!C25</f>
        <v>0</v>
      </c>
      <c r="D15" s="19" t="s">
        <v>600</v>
      </c>
      <c r="E15" s="20" t="s">
        <v>601</v>
      </c>
      <c r="F15" s="21">
        <v>0.5</v>
      </c>
      <c r="G15" s="137" t="s">
        <v>384</v>
      </c>
      <c r="H15" s="170"/>
      <c r="I15" s="135">
        <f t="shared" si="4"/>
        <v>0</v>
      </c>
      <c r="J15" s="135" t="s">
        <v>384</v>
      </c>
      <c r="K15" s="135" t="s">
        <v>384</v>
      </c>
      <c r="L15" s="135" t="s">
        <v>384</v>
      </c>
      <c r="M15" s="135" t="s">
        <v>384</v>
      </c>
      <c r="N15" s="135" t="s">
        <v>384</v>
      </c>
      <c r="O15" s="135" t="s">
        <v>384</v>
      </c>
      <c r="P15" s="135">
        <f>C15/F15</f>
        <v>0</v>
      </c>
      <c r="Q15" s="135" t="s">
        <v>384</v>
      </c>
      <c r="R15" s="135"/>
      <c r="S15" s="135" t="s">
        <v>384</v>
      </c>
      <c r="T15" s="135"/>
      <c r="U15" s="135"/>
      <c r="V15" s="135" t="s">
        <v>384</v>
      </c>
      <c r="W15" s="138" t="s">
        <v>384</v>
      </c>
    </row>
    <row r="16" spans="1:23" x14ac:dyDescent="0.3">
      <c r="A16" s="18" t="str">
        <f>DataEntry!A27</f>
        <v>119-61-9</v>
      </c>
      <c r="B16" s="18" t="str">
        <f>DataEntry!B27</f>
        <v>Benzophenone</v>
      </c>
      <c r="C16" s="19">
        <f>DataEntry!C27</f>
        <v>0</v>
      </c>
      <c r="D16" s="19" t="s">
        <v>600</v>
      </c>
      <c r="E16" s="20" t="s">
        <v>601</v>
      </c>
      <c r="F16" s="21">
        <v>900</v>
      </c>
      <c r="G16" s="137"/>
      <c r="H16" s="170"/>
      <c r="I16" s="135">
        <f t="shared" si="4"/>
        <v>0</v>
      </c>
      <c r="J16" s="135"/>
      <c r="K16" s="135"/>
      <c r="L16" s="135"/>
      <c r="M16" s="135"/>
      <c r="N16" s="135"/>
      <c r="O16" s="135"/>
      <c r="P16" s="135"/>
      <c r="Q16" s="135"/>
      <c r="R16" s="135"/>
      <c r="S16" s="135"/>
      <c r="T16" s="135"/>
      <c r="U16" s="135"/>
      <c r="V16" s="135"/>
      <c r="W16" s="138"/>
    </row>
    <row r="17" spans="1:23" x14ac:dyDescent="0.3">
      <c r="A17" s="18" t="str">
        <f>DataEntry!A28</f>
        <v>95-14-7</v>
      </c>
      <c r="B17" s="18" t="str">
        <f>DataEntry!B28</f>
        <v>Benzotrizole, 1H</v>
      </c>
      <c r="C17" s="19">
        <f>DataEntry!C28</f>
        <v>0</v>
      </c>
      <c r="D17" s="19" t="s">
        <v>600</v>
      </c>
      <c r="E17" s="20" t="s">
        <v>601</v>
      </c>
      <c r="F17" s="21">
        <v>20</v>
      </c>
      <c r="G17" s="137"/>
      <c r="H17" s="170"/>
      <c r="I17" s="135">
        <f t="shared" si="4"/>
        <v>0</v>
      </c>
      <c r="J17" s="135"/>
      <c r="K17" s="135"/>
      <c r="L17" s="135"/>
      <c r="M17" s="135"/>
      <c r="N17" s="135"/>
      <c r="O17" s="135"/>
      <c r="P17" s="135"/>
      <c r="Q17" s="135"/>
      <c r="R17" s="135"/>
      <c r="S17" s="135"/>
      <c r="T17" s="135"/>
      <c r="U17" s="135"/>
      <c r="V17" s="135"/>
      <c r="W17" s="138"/>
    </row>
    <row r="18" spans="1:23" x14ac:dyDescent="0.3">
      <c r="A18" s="18" t="str">
        <f>DataEntry!A29</f>
        <v>29385-43-1</v>
      </c>
      <c r="B18" s="18" t="str">
        <f>DataEntry!B29</f>
        <v>Benzotriazole, methy-1H-(Tolyltriazole)</v>
      </c>
      <c r="C18" s="19">
        <f>DataEntry!C29</f>
        <v>0</v>
      </c>
      <c r="D18" s="19" t="s">
        <v>407</v>
      </c>
      <c r="E18" s="20" t="s">
        <v>601</v>
      </c>
      <c r="F18" s="21">
        <v>20</v>
      </c>
      <c r="G18" s="137"/>
      <c r="H18" s="170"/>
      <c r="I18" s="135">
        <f t="shared" si="4"/>
        <v>0</v>
      </c>
      <c r="J18" s="135"/>
      <c r="K18" s="135"/>
      <c r="L18" s="135"/>
      <c r="M18" s="135"/>
      <c r="N18" s="135"/>
      <c r="O18" s="135"/>
      <c r="P18" s="135"/>
      <c r="Q18" s="135"/>
      <c r="R18" s="135"/>
      <c r="S18" s="135"/>
      <c r="T18" s="135"/>
      <c r="U18" s="135"/>
      <c r="V18" s="135"/>
      <c r="W18" s="138"/>
    </row>
    <row r="19" spans="1:23" x14ac:dyDescent="0.3">
      <c r="A19" s="18" t="str">
        <f>DataEntry!A30</f>
        <v>136-85-6</v>
      </c>
      <c r="B19" s="18" t="str">
        <f>DataEntry!B30</f>
        <v>Benzotrizole, 5-methyl-1H-</v>
      </c>
      <c r="C19" s="19">
        <f>DataEntry!C30</f>
        <v>0</v>
      </c>
      <c r="D19" s="19" t="s">
        <v>407</v>
      </c>
      <c r="E19" s="20" t="s">
        <v>601</v>
      </c>
      <c r="F19" s="21">
        <v>20</v>
      </c>
      <c r="G19" s="137"/>
      <c r="H19" s="170"/>
      <c r="I19" s="135">
        <f t="shared" si="4"/>
        <v>0</v>
      </c>
      <c r="J19" s="135"/>
      <c r="K19" s="135"/>
      <c r="L19" s="135"/>
      <c r="M19" s="135"/>
      <c r="N19" s="135"/>
      <c r="O19" s="135"/>
      <c r="P19" s="135"/>
      <c r="Q19" s="135"/>
      <c r="R19" s="135"/>
      <c r="S19" s="135"/>
      <c r="T19" s="135"/>
      <c r="U19" s="135"/>
      <c r="V19" s="135"/>
      <c r="W19" s="138"/>
    </row>
    <row r="20" spans="1:23" x14ac:dyDescent="0.3">
      <c r="A20" s="18" t="str">
        <f>DataEntry!A32</f>
        <v>92-52-4</v>
      </c>
      <c r="B20" s="18" t="str">
        <f>DataEntry!B32</f>
        <v>Biphenyl</v>
      </c>
      <c r="C20" s="19">
        <f>DataEntry!C32</f>
        <v>0</v>
      </c>
      <c r="D20" s="19" t="s">
        <v>600</v>
      </c>
      <c r="E20" s="20" t="s">
        <v>601</v>
      </c>
      <c r="F20" s="21">
        <v>100</v>
      </c>
      <c r="G20" s="137"/>
      <c r="H20" s="170"/>
      <c r="I20" s="135"/>
      <c r="J20" s="135"/>
      <c r="K20" s="135"/>
      <c r="L20" s="135"/>
      <c r="M20" s="135"/>
      <c r="N20" s="135"/>
      <c r="O20" s="135"/>
      <c r="P20" s="135"/>
      <c r="Q20" s="135"/>
      <c r="R20" s="135"/>
      <c r="S20" s="135">
        <f t="shared" ref="S20:S21" si="5">C20/F20</f>
        <v>0</v>
      </c>
      <c r="T20" s="135"/>
      <c r="U20" s="135"/>
      <c r="V20" s="135"/>
      <c r="W20" s="138"/>
    </row>
    <row r="21" spans="1:23" x14ac:dyDescent="0.3">
      <c r="A21" s="18" t="str">
        <f>DataEntry!A35</f>
        <v>80-05-7</v>
      </c>
      <c r="B21" s="18" t="str">
        <f>DataEntry!B35</f>
        <v>Bisphenol A</v>
      </c>
      <c r="C21" s="19">
        <f>DataEntry!C35</f>
        <v>0</v>
      </c>
      <c r="D21" s="19" t="s">
        <v>382</v>
      </c>
      <c r="E21" s="20" t="s">
        <v>601</v>
      </c>
      <c r="F21" s="21">
        <v>100</v>
      </c>
      <c r="G21" s="137" t="s">
        <v>384</v>
      </c>
      <c r="H21" s="170"/>
      <c r="I21" s="135">
        <f t="shared" si="4"/>
        <v>0</v>
      </c>
      <c r="J21" s="135">
        <f>C21/F21</f>
        <v>0</v>
      </c>
      <c r="K21" s="135" t="s">
        <v>384</v>
      </c>
      <c r="L21" s="135" t="s">
        <v>384</v>
      </c>
      <c r="M21" s="135">
        <f>C21/F21</f>
        <v>0</v>
      </c>
      <c r="N21" s="135" t="s">
        <v>384</v>
      </c>
      <c r="O21" s="135">
        <f>C21/F21</f>
        <v>0</v>
      </c>
      <c r="P21" s="135" t="s">
        <v>384</v>
      </c>
      <c r="Q21" s="135" t="s">
        <v>384</v>
      </c>
      <c r="R21" s="135"/>
      <c r="S21" s="135">
        <f t="shared" si="5"/>
        <v>0</v>
      </c>
      <c r="T21" s="135"/>
      <c r="U21" s="135"/>
      <c r="V21" s="135" t="s">
        <v>384</v>
      </c>
      <c r="W21" s="138">
        <f t="shared" ref="W21" si="6">C21/F21</f>
        <v>0</v>
      </c>
    </row>
    <row r="22" spans="1:23" x14ac:dyDescent="0.3">
      <c r="A22" s="18" t="str">
        <f>DataEntry!A36</f>
        <v>7440-42-8</v>
      </c>
      <c r="B22" s="18" t="str">
        <f>DataEntry!B36</f>
        <v>Boron</v>
      </c>
      <c r="C22" s="19">
        <f>DataEntry!C36</f>
        <v>0</v>
      </c>
      <c r="D22" s="19" t="s">
        <v>408</v>
      </c>
      <c r="E22" s="20" t="s">
        <v>601</v>
      </c>
      <c r="F22" s="21">
        <v>500</v>
      </c>
      <c r="G22" s="137"/>
      <c r="H22" s="170"/>
      <c r="I22" s="135">
        <f t="shared" si="4"/>
        <v>0</v>
      </c>
      <c r="J22" s="135"/>
      <c r="K22" s="135"/>
      <c r="L22" s="135"/>
      <c r="M22" s="135"/>
      <c r="N22" s="135"/>
      <c r="O22" s="135"/>
      <c r="P22" s="135"/>
      <c r="Q22" s="135"/>
      <c r="R22" s="135"/>
      <c r="S22" s="135"/>
      <c r="T22" s="135"/>
      <c r="U22" s="135"/>
      <c r="V22" s="135"/>
      <c r="W22" s="138"/>
    </row>
    <row r="23" spans="1:23" x14ac:dyDescent="0.3">
      <c r="A23" s="18" t="str">
        <f>DataEntry!A37</f>
        <v>75-27-4</v>
      </c>
      <c r="B23" s="18" t="str">
        <f>DataEntry!B37</f>
        <v>Bromodichloromethane</v>
      </c>
      <c r="C23" s="19">
        <f>DataEntry!C37</f>
        <v>0</v>
      </c>
      <c r="D23" s="19" t="s">
        <v>600</v>
      </c>
      <c r="E23" s="20" t="s">
        <v>601</v>
      </c>
      <c r="F23" s="21">
        <v>30</v>
      </c>
      <c r="G23" s="137"/>
      <c r="H23" s="170"/>
      <c r="I23" s="135"/>
      <c r="J23" s="135"/>
      <c r="K23" s="135"/>
      <c r="L23" s="135"/>
      <c r="M23" s="135"/>
      <c r="N23" s="135">
        <f>C23/F23</f>
        <v>0</v>
      </c>
      <c r="O23" s="135"/>
      <c r="P23" s="135"/>
      <c r="Q23" s="135"/>
      <c r="R23" s="135"/>
      <c r="S23" s="135"/>
      <c r="T23" s="135"/>
      <c r="U23" s="135"/>
      <c r="V23" s="135">
        <f>C23/F23</f>
        <v>0</v>
      </c>
      <c r="W23" s="138"/>
    </row>
    <row r="24" spans="1:23" x14ac:dyDescent="0.3">
      <c r="A24" s="18" t="str">
        <f>DataEntry!A41</f>
        <v>85-68-7</v>
      </c>
      <c r="B24" s="18" t="str">
        <f>DataEntry!B41</f>
        <v>Butyl benzyl phthalate</v>
      </c>
      <c r="C24" s="19">
        <f>DataEntry!C41</f>
        <v>0</v>
      </c>
      <c r="D24" s="19" t="s">
        <v>382</v>
      </c>
      <c r="E24" s="20" t="s">
        <v>601</v>
      </c>
      <c r="F24" s="21">
        <v>100</v>
      </c>
      <c r="G24" s="137" t="s">
        <v>384</v>
      </c>
      <c r="H24" s="170"/>
      <c r="I24" s="135">
        <f t="shared" si="4"/>
        <v>0</v>
      </c>
      <c r="J24" s="135" t="s">
        <v>384</v>
      </c>
      <c r="K24" s="135" t="s">
        <v>384</v>
      </c>
      <c r="L24" s="135" t="s">
        <v>384</v>
      </c>
      <c r="M24" s="135" t="s">
        <v>384</v>
      </c>
      <c r="N24" s="135" t="s">
        <v>384</v>
      </c>
      <c r="O24" s="135" t="s">
        <v>384</v>
      </c>
      <c r="P24" s="135" t="s">
        <v>384</v>
      </c>
      <c r="Q24" s="135" t="s">
        <v>384</v>
      </c>
      <c r="R24" s="135"/>
      <c r="S24" s="135" t="s">
        <v>384</v>
      </c>
      <c r="T24" s="135"/>
      <c r="U24" s="135"/>
      <c r="V24" s="135" t="s">
        <v>384</v>
      </c>
      <c r="W24" s="138" t="s">
        <v>384</v>
      </c>
    </row>
    <row r="25" spans="1:23" x14ac:dyDescent="0.3">
      <c r="A25" s="18" t="str">
        <f>DataEntry!A43</f>
        <v>7440-43-9</v>
      </c>
      <c r="B25" s="18" t="str">
        <f>DataEntry!B43</f>
        <v>Cadmium</v>
      </c>
      <c r="C25" s="19">
        <f>DataEntry!C42</f>
        <v>0</v>
      </c>
      <c r="D25" s="19" t="s">
        <v>382</v>
      </c>
      <c r="E25" s="20" t="s">
        <v>601</v>
      </c>
      <c r="F25" s="21">
        <v>1</v>
      </c>
      <c r="G25" s="137" t="s">
        <v>384</v>
      </c>
      <c r="H25" s="170"/>
      <c r="I25" s="135">
        <f t="shared" si="4"/>
        <v>0</v>
      </c>
      <c r="J25" s="135" t="s">
        <v>384</v>
      </c>
      <c r="K25" s="135" t="s">
        <v>384</v>
      </c>
      <c r="L25" s="135" t="s">
        <v>384</v>
      </c>
      <c r="M25" s="135" t="s">
        <v>384</v>
      </c>
      <c r="N25" s="135" t="s">
        <v>384</v>
      </c>
      <c r="O25" s="135" t="s">
        <v>384</v>
      </c>
      <c r="P25" s="135">
        <f t="shared" ref="P25:P26" si="7">C25/F25</f>
        <v>0</v>
      </c>
      <c r="Q25" s="135" t="s">
        <v>384</v>
      </c>
      <c r="R25" s="135"/>
      <c r="S25" s="135">
        <f t="shared" ref="S25" si="8">C25/F25</f>
        <v>0</v>
      </c>
      <c r="T25" s="135"/>
      <c r="U25" s="135"/>
      <c r="V25" s="135" t="s">
        <v>384</v>
      </c>
      <c r="W25" s="138" t="s">
        <v>384</v>
      </c>
    </row>
    <row r="26" spans="1:23" x14ac:dyDescent="0.3">
      <c r="A26" s="18" t="str">
        <f>DataEntry!A44</f>
        <v>298-46-4</v>
      </c>
      <c r="B26" s="18" t="str">
        <f>DataEntry!B44</f>
        <v>Carbamazepine</v>
      </c>
      <c r="C26" s="19">
        <f>DataEntry!C44</f>
        <v>0</v>
      </c>
      <c r="D26" s="19" t="s">
        <v>386</v>
      </c>
      <c r="E26" s="20" t="s">
        <v>601</v>
      </c>
      <c r="F26" s="21">
        <v>40</v>
      </c>
      <c r="G26" s="137" t="s">
        <v>384</v>
      </c>
      <c r="H26" s="170"/>
      <c r="I26" s="135">
        <f t="shared" si="4"/>
        <v>0</v>
      </c>
      <c r="J26" s="135">
        <f>C26/F26</f>
        <v>0</v>
      </c>
      <c r="K26" s="135" t="s">
        <v>384</v>
      </c>
      <c r="L26" s="135">
        <f>C26/F26</f>
        <v>0</v>
      </c>
      <c r="M26" s="135">
        <f t="shared" ref="M26:M28" si="9">C26/F26</f>
        <v>0</v>
      </c>
      <c r="N26" s="135">
        <f>C26/F26</f>
        <v>0</v>
      </c>
      <c r="O26" s="135">
        <f>C26/F26</f>
        <v>0</v>
      </c>
      <c r="P26" s="135">
        <f t="shared" si="7"/>
        <v>0</v>
      </c>
      <c r="Q26" s="135" t="s">
        <v>384</v>
      </c>
      <c r="R26" s="135"/>
      <c r="S26" s="135" t="s">
        <v>384</v>
      </c>
      <c r="T26" s="135"/>
      <c r="U26" s="135"/>
      <c r="V26" s="135" t="s">
        <v>384</v>
      </c>
      <c r="W26" s="138">
        <f t="shared" ref="W26" si="10">C26/F26</f>
        <v>0</v>
      </c>
    </row>
    <row r="27" spans="1:23" x14ac:dyDescent="0.3">
      <c r="A27" s="18" t="str">
        <f>DataEntry!A46</f>
        <v>56-23-5</v>
      </c>
      <c r="B27" s="18" t="str">
        <f>DataEntry!B46</f>
        <v>Carbon tetrachloride</v>
      </c>
      <c r="C27" s="19">
        <f>DataEntry!C46</f>
        <v>0</v>
      </c>
      <c r="D27" s="19" t="s">
        <v>386</v>
      </c>
      <c r="E27" s="20" t="s">
        <v>601</v>
      </c>
      <c r="F27" s="21">
        <v>3</v>
      </c>
      <c r="G27" s="137" t="s">
        <v>384</v>
      </c>
      <c r="H27" s="170"/>
      <c r="I27" s="135" t="s">
        <v>384</v>
      </c>
      <c r="J27" s="135" t="s">
        <v>384</v>
      </c>
      <c r="K27" s="135" t="s">
        <v>384</v>
      </c>
      <c r="L27" s="135" t="s">
        <v>384</v>
      </c>
      <c r="M27" s="135">
        <f t="shared" si="9"/>
        <v>0</v>
      </c>
      <c r="N27" s="135" t="s">
        <v>384</v>
      </c>
      <c r="O27" s="135" t="s">
        <v>384</v>
      </c>
      <c r="P27" s="135" t="s">
        <v>384</v>
      </c>
      <c r="Q27" s="135" t="s">
        <v>384</v>
      </c>
      <c r="R27" s="135"/>
      <c r="S27" s="135" t="s">
        <v>384</v>
      </c>
      <c r="T27" s="135"/>
      <c r="U27" s="135"/>
      <c r="V27" s="135" t="s">
        <v>384</v>
      </c>
      <c r="W27" s="138" t="s">
        <v>384</v>
      </c>
    </row>
    <row r="28" spans="1:23" x14ac:dyDescent="0.3">
      <c r="A28" s="18" t="str">
        <f>DataEntry!A49</f>
        <v>67-66-3</v>
      </c>
      <c r="B28" s="18" t="str">
        <f>DataEntry!B49</f>
        <v>Chloroform</v>
      </c>
      <c r="C28" s="19">
        <f>DataEntry!C49</f>
        <v>0</v>
      </c>
      <c r="D28" s="19" t="s">
        <v>389</v>
      </c>
      <c r="E28" s="20" t="s">
        <v>601</v>
      </c>
      <c r="F28" s="21">
        <v>20</v>
      </c>
      <c r="G28" s="137"/>
      <c r="H28" s="170"/>
      <c r="I28" s="135">
        <f t="shared" si="4"/>
        <v>0</v>
      </c>
      <c r="J28" s="135"/>
      <c r="K28" s="135"/>
      <c r="L28" s="135"/>
      <c r="M28" s="135">
        <f t="shared" si="9"/>
        <v>0</v>
      </c>
      <c r="N28" s="135">
        <f>C28/F28</f>
        <v>0</v>
      </c>
      <c r="O28" s="135"/>
      <c r="P28" s="135"/>
      <c r="Q28" s="135"/>
      <c r="R28" s="135"/>
      <c r="S28" s="135"/>
      <c r="T28" s="135"/>
      <c r="U28" s="135"/>
      <c r="V28" s="135"/>
      <c r="W28" s="138"/>
    </row>
    <row r="29" spans="1:23" x14ac:dyDescent="0.3">
      <c r="A29" s="18" t="str">
        <f>DataEntry!A51</f>
        <v>1897-45-6</v>
      </c>
      <c r="B29" s="18" t="str">
        <f>DataEntry!B51</f>
        <v>Chlorothalonil</v>
      </c>
      <c r="C29" s="19">
        <f>DataEntry!C51</f>
        <v>0</v>
      </c>
      <c r="D29" s="19" t="s">
        <v>643</v>
      </c>
      <c r="E29" s="20" t="s">
        <v>601</v>
      </c>
      <c r="F29" s="21">
        <v>20</v>
      </c>
      <c r="G29" s="137"/>
      <c r="H29" s="170"/>
      <c r="I29" s="135"/>
      <c r="J29" s="135"/>
      <c r="K29" s="135">
        <f>C29/F29</f>
        <v>0</v>
      </c>
      <c r="L29" s="135"/>
      <c r="M29" s="135"/>
      <c r="N29" s="135"/>
      <c r="O29" s="135"/>
      <c r="P29" s="135"/>
      <c r="Q29" s="135"/>
      <c r="R29" s="135"/>
      <c r="S29" s="135"/>
      <c r="T29" s="135"/>
      <c r="U29" s="135"/>
      <c r="V29" s="135"/>
      <c r="W29" s="138"/>
    </row>
    <row r="30" spans="1:23" x14ac:dyDescent="0.3">
      <c r="A30" s="18" t="str">
        <f>DataEntry!A52</f>
        <v>2921-88-2</v>
      </c>
      <c r="B30" s="18" t="str">
        <f>DataEntry!B52</f>
        <v>Chlorpyrifos</v>
      </c>
      <c r="C30" s="19">
        <f>DataEntry!C52</f>
        <v>0</v>
      </c>
      <c r="D30" s="19" t="s">
        <v>387</v>
      </c>
      <c r="E30" s="20" t="s">
        <v>601</v>
      </c>
      <c r="F30" s="21">
        <v>0.6</v>
      </c>
      <c r="G30" s="137" t="s">
        <v>384</v>
      </c>
      <c r="H30" s="170"/>
      <c r="I30" s="135" t="s">
        <v>384</v>
      </c>
      <c r="J30" s="135" t="s">
        <v>384</v>
      </c>
      <c r="K30" s="135" t="s">
        <v>384</v>
      </c>
      <c r="L30" s="135" t="s">
        <v>384</v>
      </c>
      <c r="M30" s="135" t="s">
        <v>384</v>
      </c>
      <c r="N30" s="135" t="s">
        <v>384</v>
      </c>
      <c r="O30" s="135" t="s">
        <v>384</v>
      </c>
      <c r="P30" s="135">
        <f t="shared" ref="P30:P31" si="11">C30/F30</f>
        <v>0</v>
      </c>
      <c r="Q30" s="135" t="s">
        <v>384</v>
      </c>
      <c r="R30" s="135"/>
      <c r="S30" s="135" t="s">
        <v>384</v>
      </c>
      <c r="T30" s="135"/>
      <c r="U30" s="135"/>
      <c r="V30" s="135" t="s">
        <v>384</v>
      </c>
      <c r="W30" s="138" t="s">
        <v>384</v>
      </c>
    </row>
    <row r="31" spans="1:23" x14ac:dyDescent="0.3">
      <c r="A31" s="18" t="str">
        <f>DataEntry!A53</f>
        <v>5598-15-2</v>
      </c>
      <c r="B31" s="18" t="str">
        <f>DataEntry!B53</f>
        <v>Chlorpyrifos oxon</v>
      </c>
      <c r="C31" s="19">
        <f>DataEntry!C53</f>
        <v>0</v>
      </c>
      <c r="D31" s="19" t="s">
        <v>388</v>
      </c>
      <c r="E31" s="20" t="s">
        <v>601</v>
      </c>
      <c r="F31" s="21">
        <v>0.4</v>
      </c>
      <c r="G31" s="137" t="s">
        <v>384</v>
      </c>
      <c r="H31" s="170"/>
      <c r="I31" s="135" t="s">
        <v>384</v>
      </c>
      <c r="J31" s="135" t="s">
        <v>384</v>
      </c>
      <c r="K31" s="135" t="s">
        <v>384</v>
      </c>
      <c r="L31" s="135" t="s">
        <v>384</v>
      </c>
      <c r="M31" s="135" t="s">
        <v>384</v>
      </c>
      <c r="N31" s="135" t="s">
        <v>384</v>
      </c>
      <c r="O31" s="135" t="s">
        <v>384</v>
      </c>
      <c r="P31" s="135">
        <f t="shared" si="11"/>
        <v>0</v>
      </c>
      <c r="Q31" s="135" t="s">
        <v>384</v>
      </c>
      <c r="R31" s="135"/>
      <c r="S31" s="135" t="s">
        <v>384</v>
      </c>
      <c r="T31" s="135"/>
      <c r="U31" s="135"/>
      <c r="V31" s="135" t="s">
        <v>384</v>
      </c>
      <c r="W31" s="138" t="s">
        <v>384</v>
      </c>
    </row>
    <row r="32" spans="1:23" ht="28.8" x14ac:dyDescent="0.3">
      <c r="A32" s="18" t="str">
        <f>DataEntry!A56</f>
        <v>210880-92-5; (Formerly 205510-53-8)</v>
      </c>
      <c r="B32" s="18" t="str">
        <f>DataEntry!B56</f>
        <v>Clothianidin</v>
      </c>
      <c r="C32" s="19">
        <f>DataEntry!C56</f>
        <v>0</v>
      </c>
      <c r="D32" s="19" t="s">
        <v>389</v>
      </c>
      <c r="E32" s="20" t="s">
        <v>601</v>
      </c>
      <c r="F32" s="21">
        <v>200</v>
      </c>
      <c r="G32" s="137"/>
      <c r="H32" s="170"/>
      <c r="I32" s="135">
        <f t="shared" ref="I32:I44" si="12">C32/F32</f>
        <v>0</v>
      </c>
      <c r="J32" s="135"/>
      <c r="K32" s="135"/>
      <c r="L32" s="135"/>
      <c r="M32" s="135"/>
      <c r="N32" s="135"/>
      <c r="O32" s="135"/>
      <c r="P32" s="135"/>
      <c r="Q32" s="135"/>
      <c r="R32" s="135"/>
      <c r="S32" s="135"/>
      <c r="T32" s="135"/>
      <c r="U32" s="135"/>
      <c r="V32" s="135"/>
      <c r="W32" s="138"/>
    </row>
    <row r="33" spans="1:23" x14ac:dyDescent="0.3">
      <c r="A33" s="18" t="str">
        <f>DataEntry!A58</f>
        <v>21725-46-2</v>
      </c>
      <c r="B33" s="18" t="str">
        <f>DataEntry!B58</f>
        <v>Cyanazine</v>
      </c>
      <c r="C33" s="19">
        <f>DataEntry!C58</f>
        <v>0</v>
      </c>
      <c r="D33" s="19" t="s">
        <v>389</v>
      </c>
      <c r="E33" s="20" t="s">
        <v>601</v>
      </c>
      <c r="F33" s="21">
        <v>3</v>
      </c>
      <c r="G33" s="137"/>
      <c r="H33" s="170"/>
      <c r="I33" s="135">
        <f t="shared" si="12"/>
        <v>0</v>
      </c>
      <c r="J33" s="135">
        <f t="shared" ref="J33:J40" si="13">C33/F33</f>
        <v>0</v>
      </c>
      <c r="K33" s="135"/>
      <c r="L33" s="135"/>
      <c r="M33" s="135"/>
      <c r="N33" s="135"/>
      <c r="O33" s="135"/>
      <c r="P33" s="135"/>
      <c r="Q33" s="135"/>
      <c r="R33" s="135"/>
      <c r="S33" s="135"/>
      <c r="T33" s="135"/>
      <c r="U33" s="135"/>
      <c r="V33" s="135"/>
      <c r="W33" s="138"/>
    </row>
    <row r="34" spans="1:23" ht="28.8" x14ac:dyDescent="0.3">
      <c r="A34" s="18" t="str">
        <f>DataEntry!A59</f>
        <v>36576-43-9</v>
      </c>
      <c r="B34" s="18" t="str">
        <f>DataEntry!B59</f>
        <v>Cyanazine acid (CAC) (degradate of Cyanazine)</v>
      </c>
      <c r="C34" s="19">
        <f>DataEntry!C59</f>
        <v>0</v>
      </c>
      <c r="D34" s="19" t="s">
        <v>545</v>
      </c>
      <c r="E34" s="20" t="s">
        <v>601</v>
      </c>
      <c r="F34" s="21">
        <v>3</v>
      </c>
      <c r="G34" s="137"/>
      <c r="H34" s="170"/>
      <c r="I34" s="135">
        <f t="shared" si="12"/>
        <v>0</v>
      </c>
      <c r="J34" s="135">
        <f t="shared" si="13"/>
        <v>0</v>
      </c>
      <c r="K34" s="135"/>
      <c r="L34" s="135"/>
      <c r="M34" s="135"/>
      <c r="N34" s="135"/>
      <c r="O34" s="135"/>
      <c r="P34" s="135"/>
      <c r="Q34" s="135"/>
      <c r="R34" s="135"/>
      <c r="S34" s="135"/>
      <c r="T34" s="135"/>
      <c r="U34" s="135"/>
      <c r="V34" s="135"/>
      <c r="W34" s="138"/>
    </row>
    <row r="35" spans="1:23" ht="28.8" x14ac:dyDescent="0.3">
      <c r="A35" s="18" t="str">
        <f>DataEntry!A60</f>
        <v>36576-42-8</v>
      </c>
      <c r="B35" s="18" t="str">
        <f>DataEntry!B60</f>
        <v>Cyanazine amide (CAM) (degradate of Cyanazine)</v>
      </c>
      <c r="C35" s="19">
        <f>DataEntry!C60</f>
        <v>0</v>
      </c>
      <c r="D35" s="19" t="s">
        <v>545</v>
      </c>
      <c r="E35" s="20" t="s">
        <v>601</v>
      </c>
      <c r="F35" s="21">
        <v>3</v>
      </c>
      <c r="G35" s="137"/>
      <c r="H35" s="170"/>
      <c r="I35" s="135">
        <f t="shared" si="12"/>
        <v>0</v>
      </c>
      <c r="J35" s="135">
        <f t="shared" si="13"/>
        <v>0</v>
      </c>
      <c r="K35" s="135"/>
      <c r="L35" s="135"/>
      <c r="M35" s="135"/>
      <c r="N35" s="135"/>
      <c r="O35" s="135"/>
      <c r="P35" s="135"/>
      <c r="Q35" s="135"/>
      <c r="R35" s="135"/>
      <c r="S35" s="135"/>
      <c r="T35" s="135"/>
      <c r="U35" s="135"/>
      <c r="V35" s="135"/>
      <c r="W35" s="138"/>
    </row>
    <row r="36" spans="1:23" ht="28.8" x14ac:dyDescent="0.3">
      <c r="A36" s="18" t="str">
        <f>DataEntry!A63</f>
        <v>21725-40-6</v>
      </c>
      <c r="B36" s="18" t="str">
        <f>DataEntry!B63</f>
        <v>Deethylcyanazine (DEC) (degradate of Cyanazine)</v>
      </c>
      <c r="C36" s="19">
        <f>DataEntry!C63</f>
        <v>0</v>
      </c>
      <c r="D36" s="19" t="s">
        <v>545</v>
      </c>
      <c r="E36" s="20" t="s">
        <v>601</v>
      </c>
      <c r="F36" s="21">
        <v>3</v>
      </c>
      <c r="G36" s="137"/>
      <c r="H36" s="170"/>
      <c r="I36" s="135">
        <f t="shared" si="12"/>
        <v>0</v>
      </c>
      <c r="J36" s="135">
        <f t="shared" si="13"/>
        <v>0</v>
      </c>
      <c r="K36" s="135"/>
      <c r="L36" s="135"/>
      <c r="M36" s="135"/>
      <c r="N36" s="135"/>
      <c r="O36" s="135"/>
      <c r="P36" s="135"/>
      <c r="Q36" s="135"/>
      <c r="R36" s="135"/>
      <c r="S36" s="135"/>
      <c r="T36" s="135"/>
      <c r="U36" s="135"/>
      <c r="V36" s="135"/>
      <c r="W36" s="138"/>
    </row>
    <row r="37" spans="1:23" ht="28.8" x14ac:dyDescent="0.3">
      <c r="A37" s="18" t="str">
        <f>DataEntry!A64</f>
        <v>36749-35-6</v>
      </c>
      <c r="B37" s="18" t="str">
        <f>DataEntry!B64</f>
        <v>Deethylcyanazine acid (DCAC) (degradate of Cyanazine)</v>
      </c>
      <c r="C37" s="19">
        <f>DataEntry!C64</f>
        <v>0</v>
      </c>
      <c r="D37" s="19" t="s">
        <v>545</v>
      </c>
      <c r="E37" s="20" t="s">
        <v>601</v>
      </c>
      <c r="F37" s="21">
        <v>3</v>
      </c>
      <c r="G37" s="137"/>
      <c r="H37" s="170"/>
      <c r="I37" s="135">
        <f t="shared" si="12"/>
        <v>0</v>
      </c>
      <c r="J37" s="135">
        <f t="shared" si="13"/>
        <v>0</v>
      </c>
      <c r="K37" s="135"/>
      <c r="L37" s="135"/>
      <c r="M37" s="135"/>
      <c r="N37" s="135"/>
      <c r="O37" s="135"/>
      <c r="P37" s="135"/>
      <c r="Q37" s="135"/>
      <c r="R37" s="135"/>
      <c r="S37" s="135"/>
      <c r="T37" s="135"/>
      <c r="U37" s="135"/>
      <c r="V37" s="135"/>
      <c r="W37" s="138"/>
    </row>
    <row r="38" spans="1:23" ht="28.8" x14ac:dyDescent="0.3">
      <c r="A38" s="18" t="str">
        <f>DataEntry!A65</f>
        <v>36556-77-1</v>
      </c>
      <c r="B38" s="18" t="str">
        <f>DataEntry!B65</f>
        <v>Deethylcyanazine amide (DCAM) (degradate of Cyanazine)</v>
      </c>
      <c r="C38" s="19">
        <f>DataEntry!C65</f>
        <v>0</v>
      </c>
      <c r="D38" s="19" t="s">
        <v>545</v>
      </c>
      <c r="E38" s="20" t="s">
        <v>601</v>
      </c>
      <c r="F38" s="21">
        <v>3</v>
      </c>
      <c r="G38" s="137"/>
      <c r="H38" s="170"/>
      <c r="I38" s="135">
        <f t="shared" si="12"/>
        <v>0</v>
      </c>
      <c r="J38" s="135">
        <f t="shared" si="13"/>
        <v>0</v>
      </c>
      <c r="K38" s="135"/>
      <c r="L38" s="135"/>
      <c r="M38" s="135"/>
      <c r="N38" s="135"/>
      <c r="O38" s="135"/>
      <c r="P38" s="135"/>
      <c r="Q38" s="135"/>
      <c r="R38" s="135"/>
      <c r="S38" s="135"/>
      <c r="T38" s="135"/>
      <c r="U38" s="135"/>
      <c r="V38" s="135"/>
      <c r="W38" s="138"/>
    </row>
    <row r="39" spans="1:23" ht="57.6" x14ac:dyDescent="0.3">
      <c r="A39" s="18" t="str">
        <f>DataEntry!A66</f>
        <v>3397-62-4</v>
      </c>
      <c r="B39" s="18" t="str">
        <f>DataEntry!B66</f>
        <v>Deethyldeisopropylatrazine (DACT, DEDI, DDA) (degradate of Atrazine and Cyanazine. Use Cyanazine guidance if Cyanazine, CAC, CAM, DEC, DCAC or DCAM ARE present)</v>
      </c>
      <c r="C39" s="19">
        <f>DataEntry!C66</f>
        <v>0</v>
      </c>
      <c r="D39" s="19" t="s">
        <v>545</v>
      </c>
      <c r="E39" s="20" t="s">
        <v>601</v>
      </c>
      <c r="F39" s="21">
        <v>3</v>
      </c>
      <c r="G39" s="137"/>
      <c r="H39" s="170"/>
      <c r="I39" s="135">
        <f t="shared" si="12"/>
        <v>0</v>
      </c>
      <c r="J39" s="135">
        <f t="shared" si="13"/>
        <v>0</v>
      </c>
      <c r="K39" s="135"/>
      <c r="L39" s="135"/>
      <c r="M39" s="135"/>
      <c r="N39" s="135"/>
      <c r="O39" s="135"/>
      <c r="P39" s="135"/>
      <c r="Q39" s="135"/>
      <c r="R39" s="135"/>
      <c r="S39" s="135"/>
      <c r="T39" s="135"/>
      <c r="U39" s="135"/>
      <c r="V39" s="135"/>
      <c r="W39" s="138"/>
    </row>
    <row r="40" spans="1:23" ht="57.6" x14ac:dyDescent="0.3">
      <c r="A40" s="18" t="str">
        <f>DataEntry!A68</f>
        <v>1007-28-9</v>
      </c>
      <c r="B40" s="18" t="str">
        <f>DataEntry!B68</f>
        <v>Deisopropylatrazine (DIA) (degradate of Atrazine and Cyanazine. Use Cyanazine guidance if Cyanazine, CAC, CAM, DEC, DCAC or DCAM ARE present)</v>
      </c>
      <c r="C40" s="19">
        <f>DataEntry!C68</f>
        <v>0</v>
      </c>
      <c r="D40" s="19" t="s">
        <v>545</v>
      </c>
      <c r="E40" s="20" t="s">
        <v>601</v>
      </c>
      <c r="F40" s="21">
        <v>3</v>
      </c>
      <c r="G40" s="137"/>
      <c r="H40" s="170"/>
      <c r="I40" s="135">
        <f t="shared" si="12"/>
        <v>0</v>
      </c>
      <c r="J40" s="135">
        <f t="shared" si="13"/>
        <v>0</v>
      </c>
      <c r="K40" s="135"/>
      <c r="L40" s="135"/>
      <c r="M40" s="135"/>
      <c r="N40" s="135"/>
      <c r="O40" s="135"/>
      <c r="P40" s="135"/>
      <c r="Q40" s="135"/>
      <c r="R40" s="135"/>
      <c r="S40" s="135"/>
      <c r="T40" s="135"/>
      <c r="U40" s="135"/>
      <c r="V40" s="135"/>
      <c r="W40" s="138"/>
    </row>
    <row r="41" spans="1:23" ht="28.8" x14ac:dyDescent="0.3">
      <c r="A41" s="18" t="str">
        <f>DataEntry!A70</f>
        <v>93413-62-8; 386750-22-7; 300827-87-6; 93414-04-1</v>
      </c>
      <c r="B41" s="18" t="str">
        <f>DataEntry!B70</f>
        <v>Desvenlafaxine - free base and succinate salt</v>
      </c>
      <c r="C41" s="19">
        <f>DataEntry!C70</f>
        <v>0</v>
      </c>
      <c r="D41" s="19" t="s">
        <v>409</v>
      </c>
      <c r="E41" s="20" t="s">
        <v>601</v>
      </c>
      <c r="F41" s="21">
        <v>20</v>
      </c>
      <c r="G41" s="137" t="s">
        <v>384</v>
      </c>
      <c r="H41" s="170"/>
      <c r="I41" s="135">
        <f t="shared" si="12"/>
        <v>0</v>
      </c>
      <c r="J41" s="135" t="s">
        <v>384</v>
      </c>
      <c r="K41" s="135">
        <f>C41/F41</f>
        <v>0</v>
      </c>
      <c r="L41" s="135" t="s">
        <v>384</v>
      </c>
      <c r="M41" s="135" t="s">
        <v>384</v>
      </c>
      <c r="N41" s="135" t="s">
        <v>384</v>
      </c>
      <c r="O41" s="135">
        <f>C41/F41</f>
        <v>0</v>
      </c>
      <c r="P41" s="135">
        <f t="shared" ref="P41:P45" si="14">C41/F41</f>
        <v>0</v>
      </c>
      <c r="Q41" s="135" t="s">
        <v>384</v>
      </c>
      <c r="R41" s="135"/>
      <c r="S41" s="135" t="s">
        <v>384</v>
      </c>
      <c r="T41" s="135"/>
      <c r="U41" s="135"/>
      <c r="V41" s="135" t="s">
        <v>384</v>
      </c>
      <c r="W41" s="138" t="s">
        <v>384</v>
      </c>
    </row>
    <row r="42" spans="1:23" x14ac:dyDescent="0.3">
      <c r="A42" s="18" t="str">
        <f>DataEntry!A72</f>
        <v>106-93-4</v>
      </c>
      <c r="B42" s="18" t="str">
        <f>DataEntry!B72</f>
        <v>Dibromoethane, 1,2-</v>
      </c>
      <c r="C42" s="19">
        <f>DataEntry!C72</f>
        <v>0</v>
      </c>
      <c r="D42" s="19" t="s">
        <v>643</v>
      </c>
      <c r="E42" s="20" t="s">
        <v>601</v>
      </c>
      <c r="F42" s="21">
        <v>10</v>
      </c>
      <c r="G42" s="137"/>
      <c r="H42" s="170"/>
      <c r="I42" s="135"/>
      <c r="J42" s="135">
        <f>C42/F42</f>
        <v>0</v>
      </c>
      <c r="K42" s="135"/>
      <c r="L42" s="135"/>
      <c r="M42" s="135">
        <f>C42/F42</f>
        <v>0</v>
      </c>
      <c r="N42" s="135">
        <f>C42/F42</f>
        <v>0</v>
      </c>
      <c r="O42" s="135">
        <f>C42/F42</f>
        <v>0</v>
      </c>
      <c r="P42" s="135"/>
      <c r="Q42" s="135"/>
      <c r="R42" s="135"/>
      <c r="S42" s="135">
        <f>C42/F42</f>
        <v>0</v>
      </c>
      <c r="T42" s="135">
        <f>C42/F42</f>
        <v>0</v>
      </c>
      <c r="U42" s="135"/>
      <c r="V42" s="135">
        <f>C42/F42</f>
        <v>0</v>
      </c>
      <c r="W42" s="138"/>
    </row>
    <row r="43" spans="1:23" x14ac:dyDescent="0.3">
      <c r="A43" s="18" t="str">
        <f>DataEntry!A73</f>
        <v>84-74-2</v>
      </c>
      <c r="B43" s="18" t="str">
        <f>DataEntry!B73</f>
        <v>Dibutyl phthalate</v>
      </c>
      <c r="C43" s="19">
        <f>DataEntry!C73</f>
        <v>0</v>
      </c>
      <c r="D43" s="19" t="s">
        <v>382</v>
      </c>
      <c r="E43" s="20" t="s">
        <v>601</v>
      </c>
      <c r="F43" s="21">
        <v>20</v>
      </c>
      <c r="G43" s="137" t="s">
        <v>384</v>
      </c>
      <c r="H43" s="170"/>
      <c r="I43" s="135">
        <f t="shared" si="12"/>
        <v>0</v>
      </c>
      <c r="J43" s="135" t="s">
        <v>384</v>
      </c>
      <c r="K43" s="135" t="s">
        <v>384</v>
      </c>
      <c r="L43" s="135" t="s">
        <v>384</v>
      </c>
      <c r="M43" s="135" t="s">
        <v>384</v>
      </c>
      <c r="N43" s="135" t="s">
        <v>384</v>
      </c>
      <c r="O43" s="135" t="s">
        <v>384</v>
      </c>
      <c r="P43" s="135" t="s">
        <v>384</v>
      </c>
      <c r="Q43" s="135" t="s">
        <v>384</v>
      </c>
      <c r="R43" s="135"/>
      <c r="S43" s="135" t="s">
        <v>384</v>
      </c>
      <c r="T43" s="135"/>
      <c r="U43" s="135"/>
      <c r="V43" s="135" t="s">
        <v>384</v>
      </c>
      <c r="W43" s="138" t="s">
        <v>384</v>
      </c>
    </row>
    <row r="44" spans="1:23" x14ac:dyDescent="0.3">
      <c r="A44" s="18" t="str">
        <f>DataEntry!A76</f>
        <v>106-46-7</v>
      </c>
      <c r="B44" s="18" t="str">
        <f>DataEntry!B76</f>
        <v>Dichlorobenzene, 1,4-</v>
      </c>
      <c r="C44" s="19">
        <f>DataEntry!C76</f>
        <v>0</v>
      </c>
      <c r="D44" s="19" t="s">
        <v>600</v>
      </c>
      <c r="E44" s="20" t="s">
        <v>601</v>
      </c>
      <c r="F44" s="21">
        <v>50</v>
      </c>
      <c r="G44" s="137"/>
      <c r="H44" s="170"/>
      <c r="I44" s="135">
        <f t="shared" si="12"/>
        <v>0</v>
      </c>
      <c r="J44" s="135"/>
      <c r="K44" s="135"/>
      <c r="L44" s="135"/>
      <c r="M44" s="135">
        <f t="shared" ref="M44:M48" si="15">C44/F44</f>
        <v>0</v>
      </c>
      <c r="N44" s="135"/>
      <c r="O44" s="135"/>
      <c r="P44" s="135">
        <f t="shared" si="14"/>
        <v>0</v>
      </c>
      <c r="Q44" s="135"/>
      <c r="R44" s="135"/>
      <c r="S44" s="135"/>
      <c r="T44" s="135"/>
      <c r="U44" s="135"/>
      <c r="V44" s="135"/>
      <c r="W44" s="138"/>
    </row>
    <row r="45" spans="1:23" x14ac:dyDescent="0.3">
      <c r="A45" s="18" t="str">
        <f>DataEntry!A82</f>
        <v>75-34-3</v>
      </c>
      <c r="B45" s="18" t="str">
        <f>DataEntry!B82</f>
        <v>Dichloroethane, 1,1-</v>
      </c>
      <c r="C45" s="19">
        <f>DataEntry!C82</f>
        <v>0</v>
      </c>
      <c r="D45" s="19" t="s">
        <v>410</v>
      </c>
      <c r="E45" s="20" t="s">
        <v>601</v>
      </c>
      <c r="F45" s="21">
        <v>400</v>
      </c>
      <c r="G45" s="137" t="s">
        <v>384</v>
      </c>
      <c r="H45" s="170"/>
      <c r="I45" s="135" t="s">
        <v>384</v>
      </c>
      <c r="J45" s="135" t="s">
        <v>384</v>
      </c>
      <c r="K45" s="135" t="s">
        <v>384</v>
      </c>
      <c r="L45" s="135" t="s">
        <v>384</v>
      </c>
      <c r="M45" s="135" t="s">
        <v>384</v>
      </c>
      <c r="N45" s="135" t="s">
        <v>384</v>
      </c>
      <c r="O45" s="135" t="s">
        <v>384</v>
      </c>
      <c r="P45" s="135">
        <f t="shared" si="14"/>
        <v>0</v>
      </c>
      <c r="Q45" s="135" t="s">
        <v>384</v>
      </c>
      <c r="R45" s="135"/>
      <c r="S45" s="135" t="s">
        <v>384</v>
      </c>
      <c r="T45" s="135"/>
      <c r="U45" s="135"/>
      <c r="V45" s="135" t="s">
        <v>384</v>
      </c>
      <c r="W45" s="138" t="s">
        <v>384</v>
      </c>
    </row>
    <row r="46" spans="1:23" x14ac:dyDescent="0.3">
      <c r="A46" s="18" t="str">
        <f>DataEntry!A83</f>
        <v>107-06-2</v>
      </c>
      <c r="B46" s="18" t="str">
        <f>DataEntry!B83</f>
        <v>Dichloroethane (EDC), 1,2-</v>
      </c>
      <c r="C46" s="19">
        <f>DataEntry!C83</f>
        <v>0</v>
      </c>
      <c r="D46" s="19" t="s">
        <v>386</v>
      </c>
      <c r="E46" s="20" t="s">
        <v>601</v>
      </c>
      <c r="F46" s="21">
        <v>200</v>
      </c>
      <c r="G46" s="137" t="s">
        <v>384</v>
      </c>
      <c r="H46" s="170"/>
      <c r="I46" s="135" t="s">
        <v>384</v>
      </c>
      <c r="J46" s="135" t="s">
        <v>384</v>
      </c>
      <c r="K46" s="135" t="s">
        <v>384</v>
      </c>
      <c r="L46" s="135" t="s">
        <v>384</v>
      </c>
      <c r="M46" s="135">
        <f t="shared" si="15"/>
        <v>0</v>
      </c>
      <c r="N46" s="135" t="s">
        <v>384</v>
      </c>
      <c r="O46" s="135" t="s">
        <v>384</v>
      </c>
      <c r="P46" s="135" t="s">
        <v>384</v>
      </c>
      <c r="Q46" s="135" t="s">
        <v>384</v>
      </c>
      <c r="R46" s="135"/>
      <c r="S46" s="135" t="s">
        <v>384</v>
      </c>
      <c r="T46" s="135"/>
      <c r="U46" s="135"/>
      <c r="V46" s="135" t="s">
        <v>384</v>
      </c>
      <c r="W46" s="138" t="s">
        <v>384</v>
      </c>
    </row>
    <row r="47" spans="1:23" x14ac:dyDescent="0.3">
      <c r="A47" s="18" t="str">
        <f>DataEntry!A84</f>
        <v>156-59-2</v>
      </c>
      <c r="B47" s="18" t="str">
        <f>DataEntry!B84</f>
        <v>Dichloroethene, cis-1,2-</v>
      </c>
      <c r="C47" s="19">
        <f>DataEntry!C84</f>
        <v>0</v>
      </c>
      <c r="D47" s="19" t="s">
        <v>389</v>
      </c>
      <c r="E47" s="20" t="s">
        <v>601</v>
      </c>
      <c r="F47" s="21">
        <v>20</v>
      </c>
      <c r="G47" s="137" t="s">
        <v>384</v>
      </c>
      <c r="H47" s="170"/>
      <c r="I47" s="135" t="s">
        <v>384</v>
      </c>
      <c r="J47" s="135" t="s">
        <v>384</v>
      </c>
      <c r="K47" s="135" t="s">
        <v>384</v>
      </c>
      <c r="L47" s="135" t="s">
        <v>384</v>
      </c>
      <c r="M47" s="135">
        <f t="shared" si="15"/>
        <v>0</v>
      </c>
      <c r="N47" s="135" t="s">
        <v>384</v>
      </c>
      <c r="O47" s="135" t="s">
        <v>384</v>
      </c>
      <c r="P47" s="135" t="s">
        <v>384</v>
      </c>
      <c r="Q47" s="135" t="s">
        <v>384</v>
      </c>
      <c r="R47" s="135"/>
      <c r="S47" s="135" t="s">
        <v>384</v>
      </c>
      <c r="T47" s="135"/>
      <c r="U47" s="135"/>
      <c r="V47" s="135" t="s">
        <v>384</v>
      </c>
      <c r="W47" s="138" t="s">
        <v>384</v>
      </c>
    </row>
    <row r="48" spans="1:23" x14ac:dyDescent="0.3">
      <c r="A48" s="18" t="str">
        <f>DataEntry!A87</f>
        <v>75-43-4</v>
      </c>
      <c r="B48" s="18" t="str">
        <f>DataEntry!B87</f>
        <v>Dichlorofluoromethane (DCFM)</v>
      </c>
      <c r="C48" s="19">
        <f>DataEntry!C87</f>
        <v>0</v>
      </c>
      <c r="D48" s="19" t="s">
        <v>408</v>
      </c>
      <c r="E48" s="20" t="s">
        <v>601</v>
      </c>
      <c r="F48" s="21">
        <v>20</v>
      </c>
      <c r="G48" s="137"/>
      <c r="H48" s="170"/>
      <c r="I48" s="135">
        <f t="shared" ref="I48:I64" si="16">C48/F48</f>
        <v>0</v>
      </c>
      <c r="J48" s="135"/>
      <c r="K48" s="135"/>
      <c r="L48" s="135"/>
      <c r="M48" s="135">
        <f t="shared" si="15"/>
        <v>0</v>
      </c>
      <c r="N48" s="135">
        <f>C48/F48</f>
        <v>0</v>
      </c>
      <c r="O48" s="135"/>
      <c r="P48" s="135"/>
      <c r="Q48" s="135"/>
      <c r="R48" s="135"/>
      <c r="S48" s="135"/>
      <c r="T48" s="135"/>
      <c r="U48" s="135"/>
      <c r="V48" s="135"/>
      <c r="W48" s="138"/>
    </row>
    <row r="49" spans="1:23" x14ac:dyDescent="0.3">
      <c r="A49" s="18" t="str">
        <f>DataEntry!A90</f>
        <v>94-75-7</v>
      </c>
      <c r="B49" s="18" t="str">
        <f>DataEntry!B90</f>
        <v>Dichlorophenoxyacetic acid, 2,4-</v>
      </c>
      <c r="C49" s="19">
        <f>DataEntry!C90</f>
        <v>0</v>
      </c>
      <c r="D49" s="19" t="s">
        <v>389</v>
      </c>
      <c r="E49" s="20" t="s">
        <v>601</v>
      </c>
      <c r="F49" s="21">
        <v>30</v>
      </c>
      <c r="G49" s="137">
        <f>C49/F49</f>
        <v>0</v>
      </c>
      <c r="H49" s="170"/>
      <c r="I49" s="135">
        <f t="shared" si="16"/>
        <v>0</v>
      </c>
      <c r="J49" s="135"/>
      <c r="K49" s="135"/>
      <c r="L49" s="135"/>
      <c r="M49" s="135"/>
      <c r="N49" s="135"/>
      <c r="O49" s="135"/>
      <c r="P49" s="135"/>
      <c r="Q49" s="135"/>
      <c r="R49" s="135"/>
      <c r="S49" s="135"/>
      <c r="T49" s="135"/>
      <c r="U49" s="135"/>
      <c r="V49" s="135"/>
      <c r="W49" s="138">
        <f t="shared" ref="W49" si="17">C49/F49</f>
        <v>0</v>
      </c>
    </row>
    <row r="50" spans="1:23" x14ac:dyDescent="0.3">
      <c r="A50" s="18" t="str">
        <f>DataEntry!A91</f>
        <v>78-87-5</v>
      </c>
      <c r="B50" s="18" t="str">
        <f>DataEntry!B91</f>
        <v>Dichloropropane, 1,2-</v>
      </c>
      <c r="C50" s="19">
        <f>DataEntry!C91</f>
        <v>0</v>
      </c>
      <c r="D50" s="19" t="s">
        <v>600</v>
      </c>
      <c r="E50" s="20" t="s">
        <v>601</v>
      </c>
      <c r="F50" s="21">
        <v>20</v>
      </c>
      <c r="G50" s="137"/>
      <c r="H50" s="170"/>
      <c r="I50" s="135">
        <f t="shared" si="16"/>
        <v>0</v>
      </c>
      <c r="J50" s="135"/>
      <c r="K50" s="135"/>
      <c r="L50" s="135"/>
      <c r="M50" s="135"/>
      <c r="N50" s="135"/>
      <c r="O50" s="135"/>
      <c r="P50" s="135"/>
      <c r="Q50" s="135"/>
      <c r="R50" s="135"/>
      <c r="S50" s="135"/>
      <c r="T50" s="135"/>
      <c r="U50" s="135"/>
      <c r="V50" s="135"/>
      <c r="W50" s="138"/>
    </row>
    <row r="51" spans="1:23" x14ac:dyDescent="0.3">
      <c r="A51" s="18" t="str">
        <f>DataEntry!A93</f>
        <v>60-57-1</v>
      </c>
      <c r="B51" s="18" t="str">
        <f>DataEntry!B93</f>
        <v>Dieldrin</v>
      </c>
      <c r="C51" s="19">
        <f>DataEntry!C93</f>
        <v>0</v>
      </c>
      <c r="D51" s="19" t="s">
        <v>389</v>
      </c>
      <c r="E51" s="20" t="s">
        <v>601</v>
      </c>
      <c r="F51" s="21">
        <v>0.2</v>
      </c>
      <c r="G51" s="137"/>
      <c r="H51" s="170"/>
      <c r="I51" s="135">
        <f t="shared" si="16"/>
        <v>0</v>
      </c>
      <c r="J51" s="135"/>
      <c r="K51" s="135"/>
      <c r="L51" s="135"/>
      <c r="M51" s="135"/>
      <c r="N51" s="135">
        <f>C51/F51</f>
        <v>0</v>
      </c>
      <c r="O51" s="135"/>
      <c r="P51" s="135">
        <f t="shared" ref="P51:P57" si="18">C51/F51</f>
        <v>0</v>
      </c>
      <c r="Q51" s="135"/>
      <c r="R51" s="135"/>
      <c r="S51" s="135"/>
      <c r="T51" s="135"/>
      <c r="U51" s="135"/>
      <c r="V51" s="135"/>
      <c r="W51" s="138"/>
    </row>
    <row r="52" spans="1:23" x14ac:dyDescent="0.3">
      <c r="A52" s="18" t="str">
        <f>DataEntry!A94</f>
        <v>134-62-3</v>
      </c>
      <c r="B52" s="18" t="str">
        <f>DataEntry!B94</f>
        <v>Diethyl-meta-toluamide (DEET), N,N-</v>
      </c>
      <c r="C52" s="19">
        <f>DataEntry!C94</f>
        <v>0</v>
      </c>
      <c r="D52" s="19" t="s">
        <v>386</v>
      </c>
      <c r="E52" s="20" t="s">
        <v>601</v>
      </c>
      <c r="F52" s="21">
        <v>200</v>
      </c>
      <c r="G52" s="137" t="s">
        <v>384</v>
      </c>
      <c r="H52" s="170"/>
      <c r="I52" s="135">
        <f t="shared" si="16"/>
        <v>0</v>
      </c>
      <c r="J52" s="135" t="s">
        <v>384</v>
      </c>
      <c r="K52" s="135" t="s">
        <v>384</v>
      </c>
      <c r="L52" s="135" t="s">
        <v>384</v>
      </c>
      <c r="M52" s="135" t="s">
        <v>384</v>
      </c>
      <c r="N52" s="135" t="s">
        <v>384</v>
      </c>
      <c r="O52" s="135" t="s">
        <v>384</v>
      </c>
      <c r="P52" s="135">
        <f t="shared" si="18"/>
        <v>0</v>
      </c>
      <c r="Q52" s="135" t="s">
        <v>384</v>
      </c>
      <c r="R52" s="135"/>
      <c r="S52" s="135" t="s">
        <v>384</v>
      </c>
      <c r="T52" s="135"/>
      <c r="U52" s="135"/>
      <c r="V52" s="135" t="s">
        <v>384</v>
      </c>
      <c r="W52" s="138" t="s">
        <v>384</v>
      </c>
    </row>
    <row r="53" spans="1:23" x14ac:dyDescent="0.3">
      <c r="A53" s="18" t="str">
        <f>DataEntry!A95</f>
        <v>117-81-7</v>
      </c>
      <c r="B53" s="18" t="str">
        <f>DataEntry!B95</f>
        <v>Di(2-ethylhexyl)phthalate (DEHP)</v>
      </c>
      <c r="C53" s="19">
        <f>DataEntry!C95</f>
        <v>0</v>
      </c>
      <c r="D53" s="19" t="s">
        <v>387</v>
      </c>
      <c r="E53" s="20" t="s">
        <v>601</v>
      </c>
      <c r="F53" s="21">
        <v>20</v>
      </c>
      <c r="G53" s="137" t="s">
        <v>384</v>
      </c>
      <c r="H53" s="170"/>
      <c r="I53" s="135">
        <f t="shared" si="16"/>
        <v>0</v>
      </c>
      <c r="J53" s="135" t="s">
        <v>384</v>
      </c>
      <c r="K53" s="135" t="s">
        <v>384</v>
      </c>
      <c r="L53" s="135" t="s">
        <v>384</v>
      </c>
      <c r="M53" s="135" t="s">
        <v>384</v>
      </c>
      <c r="N53" s="135" t="s">
        <v>384</v>
      </c>
      <c r="O53" s="135">
        <f>C53/F53</f>
        <v>0</v>
      </c>
      <c r="P53" s="135" t="s">
        <v>384</v>
      </c>
      <c r="Q53" s="135" t="s">
        <v>384</v>
      </c>
      <c r="R53" s="135"/>
      <c r="S53" s="135" t="s">
        <v>384</v>
      </c>
      <c r="T53" s="135"/>
      <c r="U53" s="135"/>
      <c r="V53" s="135" t="s">
        <v>384</v>
      </c>
      <c r="W53" s="138" t="s">
        <v>384</v>
      </c>
    </row>
    <row r="54" spans="1:23" x14ac:dyDescent="0.3">
      <c r="A54" s="18" t="s">
        <v>612</v>
      </c>
      <c r="B54" s="18" t="s">
        <v>614</v>
      </c>
      <c r="C54" s="19">
        <f>DataEntry!C97</f>
        <v>0</v>
      </c>
      <c r="D54" s="19" t="s">
        <v>613</v>
      </c>
      <c r="E54" s="20" t="s">
        <v>601</v>
      </c>
      <c r="F54" s="21">
        <v>20</v>
      </c>
      <c r="G54" s="137"/>
      <c r="H54" s="170"/>
      <c r="I54" s="135">
        <f t="shared" si="16"/>
        <v>0</v>
      </c>
      <c r="J54" s="135"/>
      <c r="K54" s="135"/>
      <c r="L54" s="135"/>
      <c r="M54" s="135">
        <f>C54/F54</f>
        <v>0</v>
      </c>
      <c r="N54" s="135"/>
      <c r="O54" s="135"/>
      <c r="P54" s="135"/>
      <c r="Q54" s="135"/>
      <c r="R54" s="135"/>
      <c r="S54" s="135"/>
      <c r="T54" s="135"/>
      <c r="U54" s="135"/>
      <c r="V54" s="135"/>
      <c r="W54" s="138"/>
    </row>
    <row r="55" spans="1:23" x14ac:dyDescent="0.3">
      <c r="A55" s="18" t="str">
        <f>DataEntry!A98</f>
        <v>87674-68-8; 163515-14-8</v>
      </c>
      <c r="B55" s="18" t="str">
        <f>DataEntry!B98</f>
        <v>Dimethenamid and Dimethenamid-p</v>
      </c>
      <c r="C55" s="19">
        <f>DataEntry!C98</f>
        <v>0</v>
      </c>
      <c r="D55" s="19" t="s">
        <v>382</v>
      </c>
      <c r="E55" s="20" t="s">
        <v>601</v>
      </c>
      <c r="F55" s="21">
        <v>600</v>
      </c>
      <c r="G55" s="137" t="s">
        <v>384</v>
      </c>
      <c r="H55" s="170"/>
      <c r="I55" s="135">
        <f t="shared" si="16"/>
        <v>0</v>
      </c>
      <c r="J55" s="135">
        <f t="shared" ref="J55:J61" si="19">C55/F55</f>
        <v>0</v>
      </c>
      <c r="K55" s="135" t="s">
        <v>384</v>
      </c>
      <c r="L55" s="135" t="s">
        <v>384</v>
      </c>
      <c r="M55" s="135">
        <f t="shared" ref="M55:M57" si="20">C55/F55</f>
        <v>0</v>
      </c>
      <c r="N55" s="135" t="s">
        <v>384</v>
      </c>
      <c r="O55" s="135" t="s">
        <v>384</v>
      </c>
      <c r="P55" s="135">
        <f t="shared" si="18"/>
        <v>0</v>
      </c>
      <c r="Q55" s="135" t="s">
        <v>384</v>
      </c>
      <c r="R55" s="135"/>
      <c r="S55" s="135" t="s">
        <v>384</v>
      </c>
      <c r="T55" s="135"/>
      <c r="U55" s="135"/>
      <c r="V55" s="135" t="s">
        <v>384</v>
      </c>
      <c r="W55" s="138" t="s">
        <v>384</v>
      </c>
    </row>
    <row r="56" spans="1:23" ht="28.8" x14ac:dyDescent="0.3">
      <c r="A56" s="18" t="str">
        <f>DataEntry!A99</f>
        <v>205939-58-8</v>
      </c>
      <c r="B56" s="18" t="str">
        <f>DataEntry!B99</f>
        <v>Dimethenamid Ethanesulfonic acid degradate (ESA)</v>
      </c>
      <c r="C56" s="19">
        <f>DataEntry!C99</f>
        <v>0</v>
      </c>
      <c r="D56" s="19" t="s">
        <v>388</v>
      </c>
      <c r="E56" s="20" t="s">
        <v>601</v>
      </c>
      <c r="F56" s="21">
        <v>600</v>
      </c>
      <c r="G56" s="137" t="s">
        <v>384</v>
      </c>
      <c r="H56" s="170"/>
      <c r="I56" s="135">
        <f t="shared" si="16"/>
        <v>0</v>
      </c>
      <c r="J56" s="135">
        <f t="shared" si="19"/>
        <v>0</v>
      </c>
      <c r="K56" s="135" t="s">
        <v>384</v>
      </c>
      <c r="L56" s="135" t="s">
        <v>384</v>
      </c>
      <c r="M56" s="135">
        <f t="shared" si="20"/>
        <v>0</v>
      </c>
      <c r="N56" s="135" t="s">
        <v>384</v>
      </c>
      <c r="O56" s="135" t="s">
        <v>384</v>
      </c>
      <c r="P56" s="135">
        <f t="shared" si="18"/>
        <v>0</v>
      </c>
      <c r="Q56" s="135" t="s">
        <v>384</v>
      </c>
      <c r="R56" s="135"/>
      <c r="S56" s="135" t="s">
        <v>384</v>
      </c>
      <c r="T56" s="135"/>
      <c r="U56" s="135"/>
      <c r="V56" s="135" t="s">
        <v>384</v>
      </c>
      <c r="W56" s="138" t="s">
        <v>384</v>
      </c>
    </row>
    <row r="57" spans="1:23" x14ac:dyDescent="0.3">
      <c r="A57" s="18" t="str">
        <f>DataEntry!A100</f>
        <v>380412-59-9</v>
      </c>
      <c r="B57" s="18" t="str">
        <f>DataEntry!B100</f>
        <v>Dimethenamid Oxanilic acid degradate (OXA)</v>
      </c>
      <c r="C57" s="19">
        <f>DataEntry!C100</f>
        <v>0</v>
      </c>
      <c r="D57" s="19" t="s">
        <v>388</v>
      </c>
      <c r="E57" s="20" t="s">
        <v>601</v>
      </c>
      <c r="F57" s="21">
        <v>600</v>
      </c>
      <c r="G57" s="137" t="s">
        <v>384</v>
      </c>
      <c r="H57" s="170"/>
      <c r="I57" s="135">
        <f t="shared" si="16"/>
        <v>0</v>
      </c>
      <c r="J57" s="135">
        <f t="shared" si="19"/>
        <v>0</v>
      </c>
      <c r="K57" s="135" t="s">
        <v>384</v>
      </c>
      <c r="L57" s="135" t="s">
        <v>384</v>
      </c>
      <c r="M57" s="135">
        <f t="shared" si="20"/>
        <v>0</v>
      </c>
      <c r="N57" s="135" t="s">
        <v>384</v>
      </c>
      <c r="O57" s="135" t="s">
        <v>384</v>
      </c>
      <c r="P57" s="135">
        <f t="shared" si="18"/>
        <v>0</v>
      </c>
      <c r="Q57" s="135" t="s">
        <v>384</v>
      </c>
      <c r="R57" s="135"/>
      <c r="S57" s="135" t="s">
        <v>384</v>
      </c>
      <c r="T57" s="135"/>
      <c r="U57" s="135"/>
      <c r="V57" s="135" t="s">
        <v>384</v>
      </c>
      <c r="W57" s="138" t="s">
        <v>384</v>
      </c>
    </row>
    <row r="58" spans="1:23" x14ac:dyDescent="0.3">
      <c r="A58" s="18" t="str">
        <f>DataEntry!A104</f>
        <v>88-85-7</v>
      </c>
      <c r="B58" s="18" t="str">
        <f>DataEntry!B104</f>
        <v>Dinoseb</v>
      </c>
      <c r="C58" s="19">
        <f>DataEntry!C104</f>
        <v>0</v>
      </c>
      <c r="D58" s="19" t="s">
        <v>389</v>
      </c>
      <c r="E58" s="20" t="s">
        <v>601</v>
      </c>
      <c r="F58" s="21">
        <v>8</v>
      </c>
      <c r="G58" s="137"/>
      <c r="H58" s="170"/>
      <c r="I58" s="135">
        <f t="shared" si="16"/>
        <v>0</v>
      </c>
      <c r="J58" s="135"/>
      <c r="K58" s="135"/>
      <c r="L58" s="135"/>
      <c r="M58" s="135"/>
      <c r="N58" s="135"/>
      <c r="O58" s="135"/>
      <c r="P58" s="135"/>
      <c r="Q58" s="135"/>
      <c r="R58" s="135"/>
      <c r="S58" s="135"/>
      <c r="T58" s="135"/>
      <c r="U58" s="135"/>
      <c r="V58" s="135"/>
      <c r="W58" s="138"/>
    </row>
    <row r="59" spans="1:23" x14ac:dyDescent="0.3">
      <c r="A59" s="18" t="str">
        <f>DataEntry!A107</f>
        <v>57-63-6</v>
      </c>
      <c r="B59" s="18" t="str">
        <f>DataEntry!B107</f>
        <v>17α-Ethinylestradiol</v>
      </c>
      <c r="C59" s="19">
        <f>DataEntry!C107</f>
        <v>0</v>
      </c>
      <c r="D59" s="19" t="s">
        <v>600</v>
      </c>
      <c r="E59" s="20" t="s">
        <v>601</v>
      </c>
      <c r="F59" s="21">
        <v>5.0000000000000001E-4</v>
      </c>
      <c r="G59" s="137"/>
      <c r="H59" s="170"/>
      <c r="I59" s="135">
        <f t="shared" si="16"/>
        <v>0</v>
      </c>
      <c r="J59" s="135">
        <f t="shared" si="19"/>
        <v>0</v>
      </c>
      <c r="K59" s="135"/>
      <c r="L59" s="135"/>
      <c r="M59" s="135"/>
      <c r="N59" s="135"/>
      <c r="O59" s="135">
        <f>C59/F59</f>
        <v>0</v>
      </c>
      <c r="P59" s="135"/>
      <c r="Q59" s="135"/>
      <c r="R59" s="135"/>
      <c r="S59" s="135"/>
      <c r="T59" s="135"/>
      <c r="U59" s="135"/>
      <c r="V59" s="135"/>
      <c r="W59" s="138"/>
    </row>
    <row r="60" spans="1:23" x14ac:dyDescent="0.3">
      <c r="A60" s="18" t="str">
        <f>DataEntry!A108</f>
        <v>100-41-4</v>
      </c>
      <c r="B60" s="18" t="str">
        <f>DataEntry!B108</f>
        <v>Ethylbenzene</v>
      </c>
      <c r="C60" s="19">
        <f>DataEntry!C108</f>
        <v>0</v>
      </c>
      <c r="D60" s="19" t="s">
        <v>600</v>
      </c>
      <c r="E60" s="20" t="s">
        <v>601</v>
      </c>
      <c r="F60" s="21">
        <v>40</v>
      </c>
      <c r="G60" s="137"/>
      <c r="H60" s="170"/>
      <c r="I60" s="135"/>
      <c r="J60" s="135"/>
      <c r="K60" s="135"/>
      <c r="L60" s="135"/>
      <c r="M60" s="135">
        <f t="shared" ref="M60" si="21">C60/F60</f>
        <v>0</v>
      </c>
      <c r="N60" s="135"/>
      <c r="O60" s="135"/>
      <c r="P60" s="135"/>
      <c r="Q60" s="135"/>
      <c r="R60" s="135"/>
      <c r="S60" s="135">
        <f t="shared" ref="S60" si="22">C60/F60</f>
        <v>0</v>
      </c>
      <c r="T60" s="135"/>
      <c r="U60" s="135"/>
      <c r="V60" s="135"/>
      <c r="W60" s="138"/>
    </row>
    <row r="61" spans="1:23" x14ac:dyDescent="0.3">
      <c r="A61" s="18" t="str">
        <f>DataEntry!A109</f>
        <v>759-94-4</v>
      </c>
      <c r="B61" s="18" t="str">
        <f>DataEntry!B109</f>
        <v>Ethyl dipropylthiocarbamate, S-(EPTC)</v>
      </c>
      <c r="C61" s="19">
        <f>DataEntry!C109</f>
        <v>0</v>
      </c>
      <c r="D61" s="19" t="s">
        <v>389</v>
      </c>
      <c r="E61" s="20" t="s">
        <v>601</v>
      </c>
      <c r="F61" s="21">
        <v>300</v>
      </c>
      <c r="G61" s="137" t="s">
        <v>384</v>
      </c>
      <c r="H61" s="170"/>
      <c r="I61" s="135">
        <f t="shared" si="16"/>
        <v>0</v>
      </c>
      <c r="J61" s="135">
        <f t="shared" si="19"/>
        <v>0</v>
      </c>
      <c r="K61" s="135" t="s">
        <v>384</v>
      </c>
      <c r="L61" s="135" t="s">
        <v>384</v>
      </c>
      <c r="M61" s="135" t="s">
        <v>384</v>
      </c>
      <c r="N61" s="135" t="s">
        <v>384</v>
      </c>
      <c r="O61" s="135" t="s">
        <v>384</v>
      </c>
      <c r="P61" s="135">
        <f t="shared" ref="P61" si="23">C61/F61</f>
        <v>0</v>
      </c>
      <c r="Q61" s="135" t="s">
        <v>384</v>
      </c>
      <c r="R61" s="135"/>
      <c r="S61" s="135" t="s">
        <v>384</v>
      </c>
      <c r="T61" s="135"/>
      <c r="U61" s="135"/>
      <c r="V61" s="135" t="s">
        <v>384</v>
      </c>
      <c r="W61" s="138" t="s">
        <v>384</v>
      </c>
    </row>
    <row r="62" spans="1:23" x14ac:dyDescent="0.3">
      <c r="A62" s="18" t="str">
        <f>DataEntry!A111</f>
        <v>107-21-1</v>
      </c>
      <c r="B62" s="18" t="str">
        <f>DataEntry!B111</f>
        <v>Ethylene glycol</v>
      </c>
      <c r="C62" s="19">
        <f>DataEntry!C111</f>
        <v>0</v>
      </c>
      <c r="D62" s="19" t="s">
        <v>600</v>
      </c>
      <c r="E62" s="20" t="s">
        <v>601</v>
      </c>
      <c r="F62" s="21">
        <v>2000</v>
      </c>
      <c r="G62" s="137"/>
      <c r="H62" s="170"/>
      <c r="I62" s="135">
        <f t="shared" si="16"/>
        <v>0</v>
      </c>
      <c r="J62" s="135"/>
      <c r="K62" s="135"/>
      <c r="L62" s="135"/>
      <c r="M62" s="135"/>
      <c r="N62" s="135"/>
      <c r="O62" s="135"/>
      <c r="P62" s="135"/>
      <c r="Q62" s="135"/>
      <c r="R62" s="135"/>
      <c r="S62" s="135"/>
      <c r="T62" s="135"/>
      <c r="U62" s="135"/>
      <c r="V62" s="135"/>
      <c r="W62" s="138"/>
    </row>
    <row r="63" spans="1:23" x14ac:dyDescent="0.3">
      <c r="A63" s="18" t="str">
        <f>DataEntry!A114</f>
        <v>72178-02-0</v>
      </c>
      <c r="B63" s="18" t="str">
        <f>DataEntry!B114</f>
        <v>Fomesafen</v>
      </c>
      <c r="C63" s="19">
        <f>DataEntry!C114</f>
        <v>0</v>
      </c>
      <c r="D63" s="19" t="s">
        <v>600</v>
      </c>
      <c r="E63" s="20" t="s">
        <v>601</v>
      </c>
      <c r="F63" s="21">
        <v>200</v>
      </c>
      <c r="G63" s="137"/>
      <c r="H63" s="170"/>
      <c r="I63" s="135">
        <f t="shared" si="16"/>
        <v>0</v>
      </c>
      <c r="J63" s="135"/>
      <c r="K63" s="135"/>
      <c r="L63" s="135"/>
      <c r="M63" s="135">
        <f t="shared" ref="M63" si="24">C63/F63</f>
        <v>0</v>
      </c>
      <c r="N63" s="135">
        <f>C63/F63</f>
        <v>0</v>
      </c>
      <c r="O63" s="135"/>
      <c r="P63" s="135"/>
      <c r="Q63" s="135"/>
      <c r="R63" s="135"/>
      <c r="S63" s="135"/>
      <c r="T63" s="135"/>
      <c r="U63" s="135"/>
      <c r="V63" s="135"/>
      <c r="W63" s="138"/>
    </row>
    <row r="64" spans="1:23" ht="100.8" x14ac:dyDescent="0.3">
      <c r="A64" s="18" t="str">
        <f>DataEntry!A116</f>
        <v>1071-83-6 (acid); 38641-94-0 (isopropylamine salt); 40465-76-7 (ethanolamine salt); 34494-04-7 (dimethylamine salt); 114370-14-8 (ammonium salt); 39600-42-5 (potassium salt)</v>
      </c>
      <c r="B64" s="18" t="str">
        <f>DataEntry!B116</f>
        <v>Glyphosate</v>
      </c>
      <c r="C64" s="19">
        <f>DataEntry!C116</f>
        <v>0</v>
      </c>
      <c r="D64" s="19" t="s">
        <v>405</v>
      </c>
      <c r="E64" s="20" t="s">
        <v>601</v>
      </c>
      <c r="F64" s="21">
        <v>1000</v>
      </c>
      <c r="G64" s="137"/>
      <c r="H64" s="170"/>
      <c r="I64" s="135">
        <f t="shared" si="16"/>
        <v>0</v>
      </c>
      <c r="J64" s="135"/>
      <c r="K64" s="135"/>
      <c r="L64" s="135"/>
      <c r="M64" s="135"/>
      <c r="N64" s="135"/>
      <c r="O64" s="135"/>
      <c r="P64" s="135"/>
      <c r="Q64" s="135"/>
      <c r="R64" s="135"/>
      <c r="S64" s="135"/>
      <c r="T64" s="135"/>
      <c r="U64" s="135"/>
      <c r="V64" s="135"/>
      <c r="W64" s="138"/>
    </row>
    <row r="65" spans="1:23" x14ac:dyDescent="0.3">
      <c r="A65" s="18" t="str">
        <f>DataEntry!A121</f>
        <v>110-54-3</v>
      </c>
      <c r="B65" s="18" t="str">
        <f>DataEntry!B121</f>
        <v>Hexane, n-</v>
      </c>
      <c r="C65" s="19">
        <f>DataEntry!C121</f>
        <v>0</v>
      </c>
      <c r="D65" s="19" t="s">
        <v>580</v>
      </c>
      <c r="E65" s="20" t="s">
        <v>601</v>
      </c>
      <c r="F65" s="21">
        <v>100</v>
      </c>
      <c r="G65" s="137"/>
      <c r="H65" s="170"/>
      <c r="I65" s="135"/>
      <c r="J65" s="135"/>
      <c r="K65" s="135"/>
      <c r="L65" s="135"/>
      <c r="M65" s="135"/>
      <c r="N65" s="135"/>
      <c r="O65" s="135"/>
      <c r="P65" s="135">
        <f t="shared" ref="P65:P72" si="25">C65/F65</f>
        <v>0</v>
      </c>
      <c r="Q65" s="135"/>
      <c r="R65" s="135"/>
      <c r="S65" s="135"/>
      <c r="T65" s="135"/>
      <c r="U65" s="135"/>
      <c r="V65" s="135"/>
      <c r="W65" s="138"/>
    </row>
    <row r="66" spans="1:23" x14ac:dyDescent="0.3">
      <c r="A66" s="18" t="str">
        <f>DataEntry!A122</f>
        <v>28343-61-5</v>
      </c>
      <c r="B66" s="18" t="str">
        <f>DataEntry!B122</f>
        <v>Hydroxychlorothalonil, 4-</v>
      </c>
      <c r="C66" s="19">
        <f>DataEntry!C122</f>
        <v>0</v>
      </c>
      <c r="D66" s="19" t="s">
        <v>596</v>
      </c>
      <c r="E66" s="20" t="s">
        <v>601</v>
      </c>
      <c r="F66" s="21">
        <v>2</v>
      </c>
      <c r="G66" s="137"/>
      <c r="H66" s="170"/>
      <c r="I66" s="135">
        <f>C66/F66</f>
        <v>0</v>
      </c>
      <c r="J66" s="135"/>
      <c r="K66" s="135"/>
      <c r="L66" s="135"/>
      <c r="M66" s="135"/>
      <c r="N66" s="135"/>
      <c r="O66" s="135"/>
      <c r="P66" s="135"/>
      <c r="Q66" s="135"/>
      <c r="R66" s="135"/>
      <c r="S66" s="135"/>
      <c r="T66" s="135"/>
      <c r="U66" s="135"/>
      <c r="V66" s="135"/>
      <c r="W66" s="138"/>
    </row>
    <row r="67" spans="1:23" x14ac:dyDescent="0.3">
      <c r="A67" s="18" t="str">
        <f>DataEntry!A123</f>
        <v>138261-41-3</v>
      </c>
      <c r="B67" s="18" t="str">
        <f>DataEntry!B123</f>
        <v>Imidacloprid</v>
      </c>
      <c r="C67" s="19">
        <f>DataEntry!C123</f>
        <v>0</v>
      </c>
      <c r="D67" s="19" t="s">
        <v>600</v>
      </c>
      <c r="E67" s="20" t="s">
        <v>601</v>
      </c>
      <c r="F67" s="21">
        <v>2</v>
      </c>
      <c r="G67" s="137"/>
      <c r="H67" s="170"/>
      <c r="I67" s="135"/>
      <c r="J67" s="135"/>
      <c r="K67" s="135"/>
      <c r="L67" s="135"/>
      <c r="M67" s="135"/>
      <c r="N67" s="135">
        <f>C67/F67</f>
        <v>0</v>
      </c>
      <c r="O67" s="135"/>
      <c r="P67" s="135"/>
      <c r="Q67" s="135"/>
      <c r="R67" s="135"/>
      <c r="S67" s="135"/>
      <c r="T67" s="135"/>
      <c r="U67" s="135"/>
      <c r="V67" s="135"/>
      <c r="W67" s="138"/>
    </row>
    <row r="68" spans="1:23" x14ac:dyDescent="0.3">
      <c r="A68" s="18" t="s">
        <v>606</v>
      </c>
      <c r="B68" s="18" t="s">
        <v>607</v>
      </c>
      <c r="C68" s="19">
        <f>DataEntry!C126</f>
        <v>0</v>
      </c>
      <c r="D68" s="19" t="s">
        <v>608</v>
      </c>
      <c r="E68" s="20" t="s">
        <v>601</v>
      </c>
      <c r="F68" s="21">
        <v>20</v>
      </c>
      <c r="G68" s="137"/>
      <c r="H68" s="170"/>
      <c r="I68" s="135"/>
      <c r="J68" s="135"/>
      <c r="K68" s="135"/>
      <c r="L68" s="135"/>
      <c r="M68" s="135">
        <f>C68/F68</f>
        <v>0</v>
      </c>
      <c r="N68" s="135"/>
      <c r="O68" s="135"/>
      <c r="P68" s="135"/>
      <c r="Q68" s="135"/>
      <c r="R68" s="135"/>
      <c r="S68" s="135"/>
      <c r="T68" s="135"/>
      <c r="U68" s="135"/>
      <c r="V68" s="135"/>
      <c r="W68" s="138"/>
    </row>
    <row r="69" spans="1:23" x14ac:dyDescent="0.3">
      <c r="A69" s="18" t="str">
        <f>DataEntry!A128</f>
        <v>7439-96-5</v>
      </c>
      <c r="B69" s="18" t="str">
        <f>DataEntry!B128</f>
        <v>Manganese</v>
      </c>
      <c r="C69" s="19">
        <f>DataEntry!C128</f>
        <v>0</v>
      </c>
      <c r="D69" s="19" t="s">
        <v>600</v>
      </c>
      <c r="E69" s="20" t="s">
        <v>601</v>
      </c>
      <c r="F69" s="21">
        <v>100</v>
      </c>
      <c r="G69" s="137"/>
      <c r="H69" s="170"/>
      <c r="I69" s="135">
        <f t="shared" ref="I69:I73" si="26">C69/F69</f>
        <v>0</v>
      </c>
      <c r="J69" s="135"/>
      <c r="K69" s="135"/>
      <c r="L69" s="135"/>
      <c r="M69" s="135"/>
      <c r="N69" s="135"/>
      <c r="O69" s="135"/>
      <c r="P69" s="135">
        <f t="shared" si="25"/>
        <v>0</v>
      </c>
      <c r="Q69" s="135"/>
      <c r="R69" s="135"/>
      <c r="S69" s="135"/>
      <c r="T69" s="135"/>
      <c r="U69" s="135"/>
      <c r="V69" s="135"/>
      <c r="W69" s="138"/>
    </row>
    <row r="70" spans="1:23" x14ac:dyDescent="0.3">
      <c r="A70" s="18" t="str">
        <f>DataEntry!A129</f>
        <v>72-33-3</v>
      </c>
      <c r="B70" s="18" t="str">
        <f>DataEntry!B129</f>
        <v>Mestranol</v>
      </c>
      <c r="C70" s="19">
        <f>DataEntry!C129</f>
        <v>0</v>
      </c>
      <c r="D70" s="19" t="s">
        <v>406</v>
      </c>
      <c r="E70" s="20" t="s">
        <v>601</v>
      </c>
      <c r="F70" s="21">
        <v>6.9999999999999999E-4</v>
      </c>
      <c r="G70" s="137"/>
      <c r="H70" s="170"/>
      <c r="I70" s="135">
        <f t="shared" si="26"/>
        <v>0</v>
      </c>
      <c r="J70" s="135">
        <f t="shared" ref="J70" si="27">C70/F70</f>
        <v>0</v>
      </c>
      <c r="K70" s="135"/>
      <c r="L70" s="135"/>
      <c r="M70" s="135"/>
      <c r="N70" s="135"/>
      <c r="O70" s="135">
        <f>C70/F70</f>
        <v>0</v>
      </c>
      <c r="P70" s="135"/>
      <c r="Q70" s="135"/>
      <c r="R70" s="135"/>
      <c r="S70" s="135"/>
      <c r="T70" s="135"/>
      <c r="U70" s="135"/>
      <c r="V70" s="135"/>
      <c r="W70" s="138"/>
    </row>
    <row r="71" spans="1:23" x14ac:dyDescent="0.3">
      <c r="A71" s="18" t="str">
        <f>DataEntry!A132</f>
        <v>78-93-3</v>
      </c>
      <c r="B71" s="18" t="str">
        <f>DataEntry!B132</f>
        <v>Methyl ethyl ketone (MEK, 2-butanone)#</v>
      </c>
      <c r="C71" s="19">
        <f>DataEntry!C132</f>
        <v>0</v>
      </c>
      <c r="D71" s="19" t="s">
        <v>631</v>
      </c>
      <c r="E71" s="20" t="s">
        <v>601</v>
      </c>
      <c r="F71" s="21">
        <v>400</v>
      </c>
      <c r="G71" s="137"/>
      <c r="H71" s="170"/>
      <c r="I71" s="135">
        <f>C71/F71</f>
        <v>0</v>
      </c>
      <c r="J71" s="135"/>
      <c r="K71" s="135"/>
      <c r="L71" s="135"/>
      <c r="M71" s="135"/>
      <c r="N71" s="135"/>
      <c r="O71" s="135"/>
      <c r="P71" s="135"/>
      <c r="Q71" s="135"/>
      <c r="R71" s="135"/>
      <c r="S71" s="135"/>
      <c r="T71" s="135"/>
      <c r="U71" s="135"/>
      <c r="V71" s="135"/>
      <c r="W71" s="138"/>
    </row>
    <row r="72" spans="1:23" x14ac:dyDescent="0.3">
      <c r="A72" s="18" t="str">
        <f>DataEntry!A134</f>
        <v>1634-04-4</v>
      </c>
      <c r="B72" s="18" t="str">
        <f>DataEntry!B134</f>
        <v>Methyl tertiary butyl ether (MTBE)</v>
      </c>
      <c r="C72" s="19">
        <f>DataEntry!C134</f>
        <v>0</v>
      </c>
      <c r="D72" s="19" t="s">
        <v>388</v>
      </c>
      <c r="E72" s="20" t="s">
        <v>601</v>
      </c>
      <c r="F72" s="21">
        <v>700</v>
      </c>
      <c r="G72" s="137" t="s">
        <v>384</v>
      </c>
      <c r="H72" s="170"/>
      <c r="I72" s="135" t="s">
        <v>384</v>
      </c>
      <c r="J72" s="135" t="s">
        <v>384</v>
      </c>
      <c r="K72" s="135" t="s">
        <v>384</v>
      </c>
      <c r="L72" s="135" t="s">
        <v>384</v>
      </c>
      <c r="M72" s="135">
        <f t="shared" ref="M72" si="28">C72/F72</f>
        <v>0</v>
      </c>
      <c r="N72" s="135" t="s">
        <v>384</v>
      </c>
      <c r="O72" s="135" t="s">
        <v>384</v>
      </c>
      <c r="P72" s="135">
        <f t="shared" si="25"/>
        <v>0</v>
      </c>
      <c r="Q72" s="135" t="s">
        <v>384</v>
      </c>
      <c r="R72" s="135"/>
      <c r="S72" s="135">
        <f t="shared" ref="S72" si="29">C72/F72</f>
        <v>0</v>
      </c>
      <c r="T72" s="135"/>
      <c r="U72" s="135"/>
      <c r="V72" s="135" t="s">
        <v>384</v>
      </c>
      <c r="W72" s="138" t="s">
        <v>384</v>
      </c>
    </row>
    <row r="73" spans="1:23" x14ac:dyDescent="0.3">
      <c r="A73" s="18" t="str">
        <f>DataEntry!A139</f>
        <v>51218-45-2; 87392-12-9</v>
      </c>
      <c r="B73" s="18" t="str">
        <f>DataEntry!B139</f>
        <v>Metolachlor and s-Metolachlor</v>
      </c>
      <c r="C73" s="19">
        <f>DataEntry!C139</f>
        <v>0</v>
      </c>
      <c r="D73" s="19" t="s">
        <v>600</v>
      </c>
      <c r="E73" s="20" t="s">
        <v>601</v>
      </c>
      <c r="F73" s="21">
        <v>300</v>
      </c>
      <c r="G73" s="137"/>
      <c r="H73" s="170"/>
      <c r="I73" s="135">
        <f t="shared" si="26"/>
        <v>0</v>
      </c>
      <c r="J73" s="135"/>
      <c r="K73" s="135"/>
      <c r="L73" s="135"/>
      <c r="M73" s="135"/>
      <c r="N73" s="135"/>
      <c r="O73" s="135"/>
      <c r="P73" s="135"/>
      <c r="Q73" s="135"/>
      <c r="R73" s="135"/>
      <c r="S73" s="135"/>
      <c r="T73" s="135"/>
      <c r="U73" s="135"/>
      <c r="V73" s="135"/>
      <c r="W73" s="138"/>
    </row>
    <row r="74" spans="1:23" x14ac:dyDescent="0.3">
      <c r="A74" s="18" t="str">
        <f>DataEntry!A141</f>
        <v>152019-73-3</v>
      </c>
      <c r="B74" s="18" t="str">
        <f>DataEntry!B141</f>
        <v>Metolachlor OXA</v>
      </c>
      <c r="C74" s="19">
        <f>DataEntry!C141</f>
        <v>0</v>
      </c>
      <c r="D74" s="19" t="s">
        <v>516</v>
      </c>
      <c r="E74" s="20" t="s">
        <v>601</v>
      </c>
      <c r="F74" s="21">
        <v>5000</v>
      </c>
      <c r="G74" s="137"/>
      <c r="H74" s="170"/>
      <c r="I74" s="135"/>
      <c r="J74" s="135"/>
      <c r="K74" s="135"/>
      <c r="L74" s="135"/>
      <c r="M74" s="135"/>
      <c r="N74" s="135"/>
      <c r="O74" s="135"/>
      <c r="P74" s="135"/>
      <c r="Q74" s="135">
        <f>C74/F74</f>
        <v>0</v>
      </c>
      <c r="R74" s="135"/>
      <c r="S74" s="135"/>
      <c r="T74" s="135"/>
      <c r="U74" s="135"/>
      <c r="V74" s="135"/>
      <c r="W74" s="138"/>
    </row>
    <row r="75" spans="1:23" x14ac:dyDescent="0.3">
      <c r="A75" s="18" t="str">
        <f>DataEntry!A142</f>
        <v>21087-64-9</v>
      </c>
      <c r="B75" s="18" t="str">
        <f>DataEntry!B142</f>
        <v>Metribuzin</v>
      </c>
      <c r="C75" s="19">
        <f>DataEntry!C142</f>
        <v>0</v>
      </c>
      <c r="D75" s="19" t="s">
        <v>386</v>
      </c>
      <c r="E75" s="20" t="s">
        <v>601</v>
      </c>
      <c r="F75" s="21">
        <v>10</v>
      </c>
      <c r="G75" s="137" t="s">
        <v>384</v>
      </c>
      <c r="H75" s="170"/>
      <c r="I75" s="135" t="s">
        <v>384</v>
      </c>
      <c r="J75" s="135" t="s">
        <v>384</v>
      </c>
      <c r="K75" s="135" t="s">
        <v>384</v>
      </c>
      <c r="L75" s="135" t="s">
        <v>384</v>
      </c>
      <c r="M75" s="135" t="s">
        <v>384</v>
      </c>
      <c r="N75" s="135" t="s">
        <v>384</v>
      </c>
      <c r="O75" s="135" t="s">
        <v>384</v>
      </c>
      <c r="P75" s="135" t="s">
        <v>384</v>
      </c>
      <c r="Q75" s="135" t="s">
        <v>384</v>
      </c>
      <c r="R75" s="135"/>
      <c r="S75" s="135" t="s">
        <v>384</v>
      </c>
      <c r="T75" s="135"/>
      <c r="U75" s="135"/>
      <c r="V75" s="135" t="s">
        <v>384</v>
      </c>
      <c r="W75" s="138">
        <f t="shared" ref="W75:W76" si="30">C75/F75</f>
        <v>0</v>
      </c>
    </row>
    <row r="76" spans="1:23" ht="28.8" x14ac:dyDescent="0.3">
      <c r="A76" s="18" t="str">
        <f>DataEntry!A143</f>
        <v>35045-02-4; 52236-30-3; 56507-37-0</v>
      </c>
      <c r="B76" s="18" t="str">
        <f>DataEntry!B143</f>
        <v>Metribuzin DA, DADK, and DK</v>
      </c>
      <c r="C76" s="19">
        <f>DataEntry!C143</f>
        <v>0</v>
      </c>
      <c r="D76" s="19" t="s">
        <v>390</v>
      </c>
      <c r="E76" s="20" t="s">
        <v>601</v>
      </c>
      <c r="F76" s="21">
        <v>10</v>
      </c>
      <c r="G76" s="137" t="s">
        <v>384</v>
      </c>
      <c r="H76" s="170"/>
      <c r="I76" s="135" t="s">
        <v>384</v>
      </c>
      <c r="J76" s="135" t="s">
        <v>384</v>
      </c>
      <c r="K76" s="135" t="s">
        <v>384</v>
      </c>
      <c r="L76" s="135" t="s">
        <v>384</v>
      </c>
      <c r="M76" s="135" t="s">
        <v>384</v>
      </c>
      <c r="N76" s="135" t="s">
        <v>384</v>
      </c>
      <c r="O76" s="135" t="s">
        <v>384</v>
      </c>
      <c r="P76" s="135" t="s">
        <v>384</v>
      </c>
      <c r="Q76" s="135" t="s">
        <v>384</v>
      </c>
      <c r="R76" s="135"/>
      <c r="S76" s="135" t="s">
        <v>384</v>
      </c>
      <c r="T76" s="135"/>
      <c r="U76" s="135"/>
      <c r="V76" s="135" t="s">
        <v>384</v>
      </c>
      <c r="W76" s="138">
        <f t="shared" si="30"/>
        <v>0</v>
      </c>
    </row>
    <row r="77" spans="1:23" x14ac:dyDescent="0.3">
      <c r="A77" s="18" t="str">
        <f>DataEntry!A144</f>
        <v>101043-37-2</v>
      </c>
      <c r="B77" s="18" t="str">
        <f>DataEntry!B144</f>
        <v>Microcystin-LR</v>
      </c>
      <c r="C77" s="19">
        <f>DataEntry!C144</f>
        <v>0</v>
      </c>
      <c r="D77" s="19" t="s">
        <v>409</v>
      </c>
      <c r="E77" s="20" t="s">
        <v>601</v>
      </c>
      <c r="F77" s="21">
        <v>0.1</v>
      </c>
      <c r="G77" s="137" t="s">
        <v>384</v>
      </c>
      <c r="H77" s="170"/>
      <c r="I77" s="135" t="s">
        <v>384</v>
      </c>
      <c r="J77" s="135" t="s">
        <v>384</v>
      </c>
      <c r="K77" s="135" t="s">
        <v>384</v>
      </c>
      <c r="L77" s="135" t="s">
        <v>384</v>
      </c>
      <c r="M77" s="135">
        <f t="shared" ref="M77" si="31">C77/F77</f>
        <v>0</v>
      </c>
      <c r="N77" s="135" t="s">
        <v>384</v>
      </c>
      <c r="O77" s="135" t="s">
        <v>384</v>
      </c>
      <c r="P77" s="135" t="s">
        <v>384</v>
      </c>
      <c r="Q77" s="135" t="s">
        <v>384</v>
      </c>
      <c r="R77" s="135"/>
      <c r="S77" s="135" t="s">
        <v>384</v>
      </c>
      <c r="T77" s="135"/>
      <c r="U77" s="135"/>
      <c r="V77" s="135" t="s">
        <v>384</v>
      </c>
      <c r="W77" s="138" t="s">
        <v>384</v>
      </c>
    </row>
    <row r="78" spans="1:23" x14ac:dyDescent="0.3">
      <c r="A78" s="18" t="str">
        <f>DataEntry!A145</f>
        <v>91-20-3</v>
      </c>
      <c r="B78" s="18" t="str">
        <f>DataEntry!B145</f>
        <v>Naphthalene</v>
      </c>
      <c r="C78" s="19">
        <f>DataEntry!C145</f>
        <v>0</v>
      </c>
      <c r="D78" s="19" t="s">
        <v>386</v>
      </c>
      <c r="E78" s="20" t="s">
        <v>601</v>
      </c>
      <c r="F78" s="21">
        <v>70</v>
      </c>
      <c r="G78" s="137" t="s">
        <v>384</v>
      </c>
      <c r="H78" s="170"/>
      <c r="I78" s="135" t="s">
        <v>384</v>
      </c>
      <c r="J78" s="135" t="s">
        <v>384</v>
      </c>
      <c r="K78" s="135" t="s">
        <v>384</v>
      </c>
      <c r="L78" s="135" t="s">
        <v>384</v>
      </c>
      <c r="M78" s="135" t="s">
        <v>384</v>
      </c>
      <c r="N78" s="135" t="s">
        <v>384</v>
      </c>
      <c r="O78" s="135" t="s">
        <v>384</v>
      </c>
      <c r="P78" s="135">
        <f t="shared" ref="P78" si="32">C78/F78</f>
        <v>0</v>
      </c>
      <c r="Q78" s="135" t="s">
        <v>384</v>
      </c>
      <c r="R78" s="135"/>
      <c r="S78" s="135" t="s">
        <v>384</v>
      </c>
      <c r="T78" s="135"/>
      <c r="U78" s="135"/>
      <c r="V78" s="135" t="s">
        <v>384</v>
      </c>
      <c r="W78" s="138" t="s">
        <v>384</v>
      </c>
    </row>
    <row r="79" spans="1:23" x14ac:dyDescent="0.3">
      <c r="A79" s="18" t="str">
        <f>DataEntry!A147</f>
        <v>14797-55-8</v>
      </c>
      <c r="B79" s="18" t="str">
        <f>DataEntry!B147</f>
        <v>Nitrate (as N)</v>
      </c>
      <c r="C79" s="19">
        <f>DataEntry!C147</f>
        <v>0</v>
      </c>
      <c r="D79" s="19" t="s">
        <v>391</v>
      </c>
      <c r="E79" s="20" t="s">
        <v>601</v>
      </c>
      <c r="F79" s="21">
        <v>10000</v>
      </c>
      <c r="G79" s="137"/>
      <c r="H79" s="170"/>
      <c r="I79" s="135"/>
      <c r="J79" s="135"/>
      <c r="K79" s="135"/>
      <c r="L79" s="135">
        <f>C79/F79</f>
        <v>0</v>
      </c>
      <c r="M79" s="135"/>
      <c r="N79" s="135"/>
      <c r="O79" s="135"/>
      <c r="P79" s="135"/>
      <c r="Q79" s="135"/>
      <c r="R79" s="135"/>
      <c r="S79" s="135"/>
      <c r="T79" s="135"/>
      <c r="U79" s="135"/>
      <c r="V79" s="135"/>
      <c r="W79" s="138"/>
    </row>
    <row r="80" spans="1:23" x14ac:dyDescent="0.3">
      <c r="A80" s="18" t="str">
        <f>DataEntry!A150</f>
        <v>84852-15-3</v>
      </c>
      <c r="B80" s="18" t="str">
        <f>DataEntry!B150</f>
        <v>Nonylphenol</v>
      </c>
      <c r="C80" s="19">
        <f>DataEntry!C150</f>
        <v>0</v>
      </c>
      <c r="D80" s="19" t="s">
        <v>600</v>
      </c>
      <c r="E80" s="20" t="s">
        <v>601</v>
      </c>
      <c r="F80" s="21">
        <v>100</v>
      </c>
      <c r="G80" s="137"/>
      <c r="H80" s="170"/>
      <c r="I80" s="135">
        <f t="shared" ref="I80:I82" si="33">C80/F80</f>
        <v>0</v>
      </c>
      <c r="J80" s="135">
        <f t="shared" ref="J80" si="34">C80/F80</f>
        <v>0</v>
      </c>
      <c r="K80" s="135"/>
      <c r="L80" s="135"/>
      <c r="M80" s="135"/>
      <c r="N80" s="135"/>
      <c r="O80" s="135"/>
      <c r="P80" s="135"/>
      <c r="Q80" s="135"/>
      <c r="R80" s="135"/>
      <c r="S80" s="135"/>
      <c r="T80" s="135"/>
      <c r="U80" s="135"/>
      <c r="V80" s="135"/>
      <c r="W80" s="138"/>
    </row>
    <row r="81" spans="1:23" x14ac:dyDescent="0.3">
      <c r="A81" s="18" t="str">
        <f>DataEntry!A151</f>
        <v>140-66-9</v>
      </c>
      <c r="B81" s="18" t="str">
        <f>DataEntry!B151</f>
        <v>Octylphenol, 4-tert</v>
      </c>
      <c r="C81" s="19">
        <f>DataEntry!C151</f>
        <v>0</v>
      </c>
      <c r="D81" s="19" t="s">
        <v>600</v>
      </c>
      <c r="E81" s="20" t="s">
        <v>601</v>
      </c>
      <c r="F81" s="21">
        <v>100</v>
      </c>
      <c r="G81" s="137"/>
      <c r="H81" s="170"/>
      <c r="I81" s="135">
        <f t="shared" si="33"/>
        <v>0</v>
      </c>
      <c r="J81" s="135"/>
      <c r="K81" s="135"/>
      <c r="L81" s="135"/>
      <c r="M81" s="135"/>
      <c r="N81" s="135"/>
      <c r="O81" s="135"/>
      <c r="P81" s="135"/>
      <c r="Q81" s="135"/>
      <c r="R81" s="135"/>
      <c r="S81" s="135"/>
      <c r="T81" s="135"/>
      <c r="U81" s="135"/>
      <c r="V81" s="135"/>
      <c r="W81" s="138"/>
    </row>
    <row r="82" spans="1:23" x14ac:dyDescent="0.3">
      <c r="A82" s="18" t="str">
        <f>DataEntry!A152</f>
        <v>87-86-5</v>
      </c>
      <c r="B82" s="18" t="str">
        <f>DataEntry!B152</f>
        <v>Pentachlorophenol</v>
      </c>
      <c r="C82" s="19">
        <f>DataEntry!C152</f>
        <v>0</v>
      </c>
      <c r="D82" s="19" t="s">
        <v>382</v>
      </c>
      <c r="E82" s="20" t="s">
        <v>601</v>
      </c>
      <c r="F82" s="21">
        <v>7</v>
      </c>
      <c r="G82" s="137" t="s">
        <v>384</v>
      </c>
      <c r="H82" s="170"/>
      <c r="I82" s="135">
        <f t="shared" si="33"/>
        <v>0</v>
      </c>
      <c r="J82" s="135" t="s">
        <v>384</v>
      </c>
      <c r="K82" s="135" t="s">
        <v>384</v>
      </c>
      <c r="L82" s="135" t="s">
        <v>384</v>
      </c>
      <c r="M82" s="135" t="s">
        <v>384</v>
      </c>
      <c r="N82" s="135" t="s">
        <v>384</v>
      </c>
      <c r="O82" s="135" t="s">
        <v>384</v>
      </c>
      <c r="P82" s="135" t="s">
        <v>384</v>
      </c>
      <c r="Q82" s="135" t="s">
        <v>384</v>
      </c>
      <c r="R82" s="135"/>
      <c r="S82" s="135" t="s">
        <v>384</v>
      </c>
      <c r="T82" s="135"/>
      <c r="U82" s="135"/>
      <c r="V82" s="135" t="s">
        <v>384</v>
      </c>
      <c r="W82" s="138">
        <f t="shared" ref="W82:W87" si="35">C82/F82</f>
        <v>0</v>
      </c>
    </row>
    <row r="83" spans="1:23" x14ac:dyDescent="0.3">
      <c r="A83" s="18" t="str">
        <f>DataEntry!A153</f>
        <v>45187-15-3; 375-73-5</v>
      </c>
      <c r="B83" s="18" t="str">
        <f>DataEntry!B153</f>
        <v>Perfluorobutane sulfonate (PFBS)</v>
      </c>
      <c r="C83" s="19">
        <f>DataEntry!C153</f>
        <v>0</v>
      </c>
      <c r="D83" s="19" t="s">
        <v>600</v>
      </c>
      <c r="E83" s="20" t="s">
        <v>601</v>
      </c>
      <c r="F83" s="21">
        <v>0.1</v>
      </c>
      <c r="G83" s="137"/>
      <c r="H83" s="170"/>
      <c r="I83" s="135"/>
      <c r="J83" s="135"/>
      <c r="K83" s="135"/>
      <c r="L83" s="135"/>
      <c r="M83" s="135"/>
      <c r="N83" s="135"/>
      <c r="O83" s="135"/>
      <c r="P83" s="135"/>
      <c r="Q83" s="135"/>
      <c r="R83" s="135"/>
      <c r="S83" s="135"/>
      <c r="T83" s="135"/>
      <c r="U83" s="135"/>
      <c r="V83" s="135"/>
      <c r="W83" s="138">
        <f t="shared" si="35"/>
        <v>0</v>
      </c>
    </row>
    <row r="84" spans="1:23" x14ac:dyDescent="0.3">
      <c r="A84" s="18" t="str">
        <f>DataEntry!A154</f>
        <v>45048-62-2; 375-22-4</v>
      </c>
      <c r="B84" s="18" t="str">
        <f>DataEntry!B154</f>
        <v>Perfluorobutyrate (PFBA)</v>
      </c>
      <c r="C84" s="19">
        <f>DataEntry!C154</f>
        <v>0</v>
      </c>
      <c r="D84" s="19" t="s">
        <v>389</v>
      </c>
      <c r="E84" s="20" t="s">
        <v>601</v>
      </c>
      <c r="F84" s="21">
        <v>7</v>
      </c>
      <c r="G84" s="137"/>
      <c r="H84" s="170"/>
      <c r="I84" s="135"/>
      <c r="J84" s="135"/>
      <c r="K84" s="135"/>
      <c r="L84" s="135"/>
      <c r="M84" s="135">
        <f t="shared" ref="M84:M89" si="36">C84/F84</f>
        <v>0</v>
      </c>
      <c r="N84" s="135"/>
      <c r="O84" s="135"/>
      <c r="P84" s="135"/>
      <c r="Q84" s="135"/>
      <c r="R84" s="135"/>
      <c r="S84" s="135"/>
      <c r="T84" s="135"/>
      <c r="U84" s="135"/>
      <c r="V84" s="135"/>
      <c r="W84" s="138">
        <f t="shared" si="35"/>
        <v>0</v>
      </c>
    </row>
    <row r="85" spans="1:23" ht="164.4" customHeight="1" x14ac:dyDescent="0.3">
      <c r="A85" s="18" t="str">
        <f>DataEntry!A155</f>
        <v>108427-53-8; 355-46-4; 3871-99-6</v>
      </c>
      <c r="B85" s="18" t="str">
        <f>DataEntry!B155</f>
        <v xml:space="preserve">U.S. Environmental Protection Agency (EPA)  Maximum Contaminant Level of 0.010 µg/L.
Perfluorohexane sulfonate (PFHxS) -
Only enter data in this box OR the one below.  If values are entered in both boxes, the calculation will be based only on the EPA MCLG/MCL value. </v>
      </c>
      <c r="C85" s="19">
        <f>DataEntry!C155</f>
        <v>0</v>
      </c>
      <c r="D85" s="19" t="s">
        <v>623</v>
      </c>
      <c r="E85" s="20" t="s">
        <v>601</v>
      </c>
      <c r="F85" s="21">
        <v>0.01</v>
      </c>
      <c r="G85" s="137"/>
      <c r="H85" s="170"/>
      <c r="I85" s="135"/>
      <c r="J85" s="135"/>
      <c r="K85" s="135"/>
      <c r="L85" s="135"/>
      <c r="M85" s="135"/>
      <c r="N85" s="135"/>
      <c r="O85" s="135"/>
      <c r="P85" s="135"/>
      <c r="Q85" s="135"/>
      <c r="R85" s="135"/>
      <c r="S85" s="135"/>
      <c r="T85" s="135"/>
      <c r="U85" s="135"/>
      <c r="V85" s="135"/>
      <c r="W85" s="138">
        <f t="shared" si="35"/>
        <v>0</v>
      </c>
    </row>
    <row r="86" spans="1:23" ht="147.6" customHeight="1" x14ac:dyDescent="0.3">
      <c r="A86" s="18" t="str">
        <f>DataEntry!A156</f>
        <v>108427-53-8; 355-46-4; 3871-99-6</v>
      </c>
      <c r="B86" s="18" t="str">
        <f>DataEntry!B156</f>
        <v xml:space="preserve">Minnesota Department of Health HRL value of 0.047 µg/L.## 
Perfluorohexane sulfonate (PFHxS)
Only enter data in this box OR the one above.  If values are entered in both boxes, the calculation will be based only on the EPA MCLG/MCL value. </v>
      </c>
      <c r="C86" s="19">
        <f>DataEntry!C156</f>
        <v>0</v>
      </c>
      <c r="D86" s="19" t="s">
        <v>600</v>
      </c>
      <c r="E86" s="20" t="s">
        <v>601</v>
      </c>
      <c r="F86" s="21">
        <v>4.7E-2</v>
      </c>
      <c r="G86" s="137"/>
      <c r="H86" s="170"/>
      <c r="I86" s="135"/>
      <c r="J86" s="135"/>
      <c r="K86" s="135"/>
      <c r="L86" s="135"/>
      <c r="M86" s="135">
        <f>IF(C85&gt;0,"0.0",IF(C85=0,C86/F86))</f>
        <v>0</v>
      </c>
      <c r="N86" s="135"/>
      <c r="O86" s="135"/>
      <c r="P86" s="135"/>
      <c r="Q86" s="135"/>
      <c r="R86" s="135"/>
      <c r="S86" s="135"/>
      <c r="T86" s="135"/>
      <c r="U86" s="135"/>
      <c r="V86" s="135"/>
      <c r="W86" s="138">
        <f>IF(C85&gt;0,"0.00",IF(C85=0,C86/F86))</f>
        <v>0</v>
      </c>
    </row>
    <row r="87" spans="1:23" ht="28.8" x14ac:dyDescent="0.3">
      <c r="A87" s="18" t="str">
        <f>DataEntry!A157</f>
        <v>92612-52-7; 307-24-4; 21615-47-4; 2923-26-4</v>
      </c>
      <c r="B87" s="18" t="str">
        <f>DataEntry!B157</f>
        <v>Perfluorohexanoate (PFHxA)</v>
      </c>
      <c r="C87" s="19">
        <f>DataEntry!C157</f>
        <v>0</v>
      </c>
      <c r="D87" s="19" t="s">
        <v>600</v>
      </c>
      <c r="E87" s="20" t="s">
        <v>601</v>
      </c>
      <c r="F87" s="21">
        <v>0.2</v>
      </c>
      <c r="G87" s="137"/>
      <c r="H87" s="170"/>
      <c r="I87" s="135">
        <f>C87/F87</f>
        <v>0</v>
      </c>
      <c r="J87" s="135"/>
      <c r="K87" s="135"/>
      <c r="L87" s="135"/>
      <c r="M87" s="135"/>
      <c r="N87" s="135"/>
      <c r="O87" s="135"/>
      <c r="P87" s="135"/>
      <c r="Q87" s="135"/>
      <c r="R87" s="135"/>
      <c r="S87" s="135"/>
      <c r="T87" s="135"/>
      <c r="U87" s="135"/>
      <c r="V87" s="135"/>
      <c r="W87" s="138">
        <f t="shared" si="35"/>
        <v>0</v>
      </c>
    </row>
    <row r="88" spans="1:23" ht="57.6" x14ac:dyDescent="0.3">
      <c r="A88" s="18" t="str">
        <f>DataEntry!A158</f>
        <v>45285-51-6; 335-67-1;
335-66-0; 3825-26-1;
2395-00-8; 335-93-3;
335-95-5</v>
      </c>
      <c r="B88" s="18" t="str">
        <f>DataEntry!B158</f>
        <v xml:space="preserve">Perfluorooctanoate (PFOA)# </v>
      </c>
      <c r="C88" s="19">
        <f>DataEntry!C158</f>
        <v>0</v>
      </c>
      <c r="D88" s="19" t="s">
        <v>643</v>
      </c>
      <c r="E88" s="20" t="s">
        <v>601</v>
      </c>
      <c r="F88" s="21">
        <v>2.4000000000000001E-4</v>
      </c>
      <c r="G88" s="137"/>
      <c r="H88" s="170"/>
      <c r="I88" s="135">
        <f>C88/F88</f>
        <v>0</v>
      </c>
      <c r="J88" s="135"/>
      <c r="K88" s="135"/>
      <c r="L88" s="135"/>
      <c r="M88" s="135">
        <f t="shared" si="36"/>
        <v>0</v>
      </c>
      <c r="N88" s="135">
        <f t="shared" ref="N88:N89" si="37">C88/F88</f>
        <v>0</v>
      </c>
      <c r="O88" s="135"/>
      <c r="P88" s="135"/>
      <c r="Q88" s="135"/>
      <c r="R88" s="135"/>
      <c r="S88" s="135"/>
      <c r="T88" s="135"/>
      <c r="U88" s="135"/>
      <c r="V88" s="135"/>
      <c r="W88" s="138"/>
    </row>
    <row r="89" spans="1:23" ht="43.2" x14ac:dyDescent="0.3">
      <c r="A89" s="18" t="str">
        <f>DataEntry!A159</f>
        <v>45298-90-6; 1763-23-1;
29081-56-9; 70225-14-8; 2795-39-3; 29457-72-5</v>
      </c>
      <c r="B89" s="18" t="str">
        <f>DataEntry!B159</f>
        <v>Perfluorooctane sulfonate (PFOS)#</v>
      </c>
      <c r="C89" s="19">
        <f>DataEntry!C159</f>
        <v>0</v>
      </c>
      <c r="D89" s="19" t="s">
        <v>643</v>
      </c>
      <c r="E89" s="20" t="s">
        <v>601</v>
      </c>
      <c r="F89" s="21">
        <v>2.3E-3</v>
      </c>
      <c r="G89" s="137"/>
      <c r="H89" s="170"/>
      <c r="I89" s="135">
        <f>C89/F89</f>
        <v>0</v>
      </c>
      <c r="J89" s="135"/>
      <c r="K89" s="135"/>
      <c r="L89" s="135"/>
      <c r="M89" s="135">
        <f t="shared" si="36"/>
        <v>0</v>
      </c>
      <c r="N89" s="135">
        <f t="shared" si="37"/>
        <v>0</v>
      </c>
      <c r="O89" s="135"/>
      <c r="P89" s="135"/>
      <c r="Q89" s="135"/>
      <c r="R89" s="135"/>
      <c r="S89" s="135"/>
      <c r="T89" s="135"/>
      <c r="U89" s="135"/>
      <c r="V89" s="135"/>
      <c r="W89" s="138"/>
    </row>
    <row r="90" spans="1:23" x14ac:dyDescent="0.3">
      <c r="A90" s="18" t="str">
        <f>DataEntry!A165</f>
        <v>175013-18-0</v>
      </c>
      <c r="B90" s="18" t="str">
        <f>DataEntry!B165</f>
        <v>Pyraclostrobin</v>
      </c>
      <c r="C90" s="19">
        <f>DataEntry!C165</f>
        <v>0</v>
      </c>
      <c r="D90" s="19" t="s">
        <v>392</v>
      </c>
      <c r="E90" s="20" t="s">
        <v>601</v>
      </c>
      <c r="F90" s="21">
        <v>100</v>
      </c>
      <c r="G90" s="137" t="s">
        <v>384</v>
      </c>
      <c r="H90" s="170"/>
      <c r="I90" s="135">
        <f>C90/F90</f>
        <v>0</v>
      </c>
      <c r="J90" s="135">
        <f t="shared" ref="J90" si="38">C90/F90</f>
        <v>0</v>
      </c>
      <c r="K90" s="135">
        <f>C90/F90</f>
        <v>0</v>
      </c>
      <c r="L90" s="135" t="s">
        <v>384</v>
      </c>
      <c r="M90" s="135" t="s">
        <v>384</v>
      </c>
      <c r="N90" s="135" t="s">
        <v>384</v>
      </c>
      <c r="O90" s="135" t="s">
        <v>384</v>
      </c>
      <c r="P90" s="135" t="s">
        <v>384</v>
      </c>
      <c r="Q90" s="135" t="s">
        <v>384</v>
      </c>
      <c r="R90" s="135"/>
      <c r="S90" s="135" t="s">
        <v>384</v>
      </c>
      <c r="T90" s="135"/>
      <c r="U90" s="135"/>
      <c r="V90" s="135">
        <f>C90/F90</f>
        <v>0</v>
      </c>
      <c r="W90" s="138" t="s">
        <v>384</v>
      </c>
    </row>
    <row r="91" spans="1:23" x14ac:dyDescent="0.3">
      <c r="A91" s="12" t="s">
        <v>649</v>
      </c>
      <c r="B91" s="13" t="s">
        <v>650</v>
      </c>
      <c r="C91" s="19">
        <f>DataEntry!C167</f>
        <v>0</v>
      </c>
      <c r="D91" s="19" t="s">
        <v>655</v>
      </c>
      <c r="E91" s="20" t="s">
        <v>601</v>
      </c>
      <c r="F91" s="21">
        <v>40</v>
      </c>
      <c r="G91" s="137"/>
      <c r="H91" s="170">
        <f>C91/F91</f>
        <v>0</v>
      </c>
      <c r="I91" s="135"/>
      <c r="J91" s="135"/>
      <c r="K91" s="135"/>
      <c r="L91" s="135"/>
      <c r="M91" s="135"/>
      <c r="N91" s="135"/>
      <c r="O91" s="135"/>
      <c r="P91" s="135"/>
      <c r="Q91" s="135"/>
      <c r="R91" s="135"/>
      <c r="S91" s="135"/>
      <c r="T91" s="135"/>
      <c r="U91" s="135"/>
      <c r="V91" s="135"/>
      <c r="W91" s="138"/>
    </row>
    <row r="92" spans="1:23" x14ac:dyDescent="0.3">
      <c r="A92" s="12" t="s">
        <v>651</v>
      </c>
      <c r="B92" s="13" t="s">
        <v>652</v>
      </c>
      <c r="C92" s="19">
        <f>DataEntry!C168</f>
        <v>0</v>
      </c>
      <c r="D92" s="19" t="s">
        <v>657</v>
      </c>
      <c r="E92" s="20" t="s">
        <v>601</v>
      </c>
      <c r="F92" s="21">
        <v>40</v>
      </c>
      <c r="G92" s="137"/>
      <c r="H92" s="170">
        <f t="shared" ref="H92:H93" si="39">C92/F92</f>
        <v>0</v>
      </c>
      <c r="I92" s="135"/>
      <c r="J92" s="135"/>
      <c r="K92" s="135"/>
      <c r="L92" s="135"/>
      <c r="M92" s="135"/>
      <c r="N92" s="135"/>
      <c r="O92" s="135"/>
      <c r="P92" s="135"/>
      <c r="Q92" s="135"/>
      <c r="R92" s="135"/>
      <c r="S92" s="135"/>
      <c r="T92" s="135"/>
      <c r="U92" s="135"/>
      <c r="V92" s="135"/>
      <c r="W92" s="138"/>
    </row>
    <row r="93" spans="1:23" x14ac:dyDescent="0.3">
      <c r="A93" s="12" t="s">
        <v>653</v>
      </c>
      <c r="B93" s="13" t="s">
        <v>654</v>
      </c>
      <c r="C93" s="19">
        <f>DataEntry!C169</f>
        <v>0</v>
      </c>
      <c r="D93" s="19" t="s">
        <v>657</v>
      </c>
      <c r="E93" s="20" t="s">
        <v>601</v>
      </c>
      <c r="F93" s="21">
        <v>40</v>
      </c>
      <c r="G93" s="137"/>
      <c r="H93" s="170">
        <f t="shared" si="39"/>
        <v>0</v>
      </c>
      <c r="I93" s="135"/>
      <c r="J93" s="135"/>
      <c r="K93" s="135"/>
      <c r="L93" s="135"/>
      <c r="M93" s="135"/>
      <c r="N93" s="135"/>
      <c r="O93" s="135"/>
      <c r="P93" s="135"/>
      <c r="Q93" s="135"/>
      <c r="R93" s="135"/>
      <c r="S93" s="135"/>
      <c r="T93" s="135"/>
      <c r="U93" s="135"/>
      <c r="V93" s="135"/>
      <c r="W93" s="138"/>
    </row>
    <row r="94" spans="1:23" x14ac:dyDescent="0.3">
      <c r="A94" s="18" t="str">
        <f>DataEntry!A174</f>
        <v>7440-24-6</v>
      </c>
      <c r="B94" s="18" t="str">
        <f>DataEntry!B174</f>
        <v>Strontium</v>
      </c>
      <c r="C94" s="19">
        <f>DataEntry!C174</f>
        <v>0</v>
      </c>
      <c r="D94" s="19" t="s">
        <v>407</v>
      </c>
      <c r="E94" s="20" t="s">
        <v>601</v>
      </c>
      <c r="F94" s="21">
        <v>3000</v>
      </c>
      <c r="G94" s="137"/>
      <c r="H94" s="170"/>
      <c r="I94" s="135">
        <f>C94/F94</f>
        <v>0</v>
      </c>
      <c r="J94" s="135"/>
      <c r="K94" s="135"/>
      <c r="L94" s="135"/>
      <c r="M94" s="135"/>
      <c r="N94" s="135"/>
      <c r="O94" s="135"/>
      <c r="P94" s="135"/>
      <c r="Q94" s="135"/>
      <c r="R94" s="135"/>
      <c r="S94" s="135"/>
      <c r="T94" s="135"/>
      <c r="U94" s="135">
        <f>C94/F94</f>
        <v>0</v>
      </c>
      <c r="V94" s="135"/>
      <c r="W94" s="138"/>
    </row>
    <row r="95" spans="1:23" x14ac:dyDescent="0.3">
      <c r="A95" s="18" t="str">
        <f>DataEntry!A175</f>
        <v>57-68-1; 1981-58-4</v>
      </c>
      <c r="B95" s="18" t="str">
        <f>DataEntry!B175</f>
        <v>Sulfamethazine (and sodium salt)</v>
      </c>
      <c r="C95" s="19">
        <f>DataEntry!C175</f>
        <v>0</v>
      </c>
      <c r="D95" s="19" t="s">
        <v>382</v>
      </c>
      <c r="E95" s="20" t="s">
        <v>601</v>
      </c>
      <c r="F95" s="21">
        <v>100</v>
      </c>
      <c r="G95" s="137" t="s">
        <v>384</v>
      </c>
      <c r="H95" s="170"/>
      <c r="I95" s="135" t="s">
        <v>384</v>
      </c>
      <c r="J95" s="135" t="s">
        <v>384</v>
      </c>
      <c r="K95" s="135" t="s">
        <v>384</v>
      </c>
      <c r="L95" s="135" t="s">
        <v>384</v>
      </c>
      <c r="M95" s="135" t="s">
        <v>384</v>
      </c>
      <c r="N95" s="135" t="s">
        <v>384</v>
      </c>
      <c r="O95" s="135" t="s">
        <v>384</v>
      </c>
      <c r="P95" s="135" t="s">
        <v>384</v>
      </c>
      <c r="Q95" s="135" t="s">
        <v>384</v>
      </c>
      <c r="R95" s="135"/>
      <c r="S95" s="135" t="s">
        <v>384</v>
      </c>
      <c r="T95" s="135"/>
      <c r="U95" s="135"/>
      <c r="V95" s="135" t="s">
        <v>384</v>
      </c>
      <c r="W95" s="138">
        <f t="shared" ref="W95:W96" si="40">C95/F95</f>
        <v>0</v>
      </c>
    </row>
    <row r="96" spans="1:23" x14ac:dyDescent="0.3">
      <c r="A96" s="18" t="str">
        <f>DataEntry!A176</f>
        <v>723-46-6</v>
      </c>
      <c r="B96" s="18" t="str">
        <f>DataEntry!B176</f>
        <v>Sulfamethoxazole</v>
      </c>
      <c r="C96" s="19">
        <f>DataEntry!C176</f>
        <v>0</v>
      </c>
      <c r="D96" s="19" t="s">
        <v>388</v>
      </c>
      <c r="E96" s="20" t="s">
        <v>601</v>
      </c>
      <c r="F96" s="21">
        <v>100</v>
      </c>
      <c r="G96" s="137" t="s">
        <v>384</v>
      </c>
      <c r="H96" s="170"/>
      <c r="I96" s="135" t="s">
        <v>384</v>
      </c>
      <c r="J96" s="135" t="s">
        <v>384</v>
      </c>
      <c r="K96" s="135" t="s">
        <v>384</v>
      </c>
      <c r="L96" s="135" t="s">
        <v>384</v>
      </c>
      <c r="M96" s="135" t="s">
        <v>384</v>
      </c>
      <c r="N96" s="135" t="s">
        <v>384</v>
      </c>
      <c r="O96" s="135" t="s">
        <v>384</v>
      </c>
      <c r="P96" s="135" t="s">
        <v>384</v>
      </c>
      <c r="Q96" s="135" t="s">
        <v>384</v>
      </c>
      <c r="R96" s="135"/>
      <c r="S96" s="135" t="s">
        <v>384</v>
      </c>
      <c r="T96" s="135"/>
      <c r="U96" s="135"/>
      <c r="V96" s="135" t="s">
        <v>384</v>
      </c>
      <c r="W96" s="138">
        <f t="shared" si="40"/>
        <v>0</v>
      </c>
    </row>
    <row r="97" spans="1:23" x14ac:dyDescent="0.3">
      <c r="A97" s="18" t="str">
        <f>DataEntry!A177</f>
        <v>122836-35-5</v>
      </c>
      <c r="B97" s="18" t="str">
        <f>DataEntry!B177</f>
        <v>Sulfentrazone</v>
      </c>
      <c r="C97" s="19">
        <f>DataEntry!C177</f>
        <v>0</v>
      </c>
      <c r="D97" s="19" t="s">
        <v>631</v>
      </c>
      <c r="E97" s="20" t="s">
        <v>601</v>
      </c>
      <c r="F97" s="21">
        <v>60</v>
      </c>
      <c r="G97" s="137"/>
      <c r="H97" s="170"/>
      <c r="I97" s="135">
        <f>C97/F97</f>
        <v>0</v>
      </c>
      <c r="J97" s="135"/>
      <c r="K97" s="135"/>
      <c r="L97" s="135"/>
      <c r="M97" s="135"/>
      <c r="N97" s="135"/>
      <c r="O97" s="135"/>
      <c r="P97" s="135"/>
      <c r="Q97" s="135"/>
      <c r="R97" s="135"/>
      <c r="S97" s="135"/>
      <c r="T97" s="135"/>
      <c r="U97" s="135"/>
      <c r="V97" s="135"/>
      <c r="W97" s="138"/>
    </row>
    <row r="98" spans="1:23" x14ac:dyDescent="0.3">
      <c r="A98" s="18" t="str">
        <f>DataEntry!A178</f>
        <v>134391-01-08</v>
      </c>
      <c r="B98" s="18" t="str">
        <f>DataEntry!B178</f>
        <v>Sulfentrazone 3-Carboxylic Acid</v>
      </c>
      <c r="C98" s="19">
        <f>DataEntry!C178</f>
        <v>0</v>
      </c>
      <c r="D98" s="19" t="s">
        <v>641</v>
      </c>
      <c r="E98" s="20" t="s">
        <v>601</v>
      </c>
      <c r="F98" s="21">
        <v>60</v>
      </c>
      <c r="G98" s="137"/>
      <c r="H98" s="170"/>
      <c r="I98" s="135">
        <f>C98/F98</f>
        <v>0</v>
      </c>
      <c r="J98" s="135"/>
      <c r="K98" s="135"/>
      <c r="L98" s="135"/>
      <c r="M98" s="135"/>
      <c r="N98" s="135"/>
      <c r="O98" s="135"/>
      <c r="P98" s="135"/>
      <c r="Q98" s="135"/>
      <c r="R98" s="135"/>
      <c r="S98" s="135"/>
      <c r="T98" s="135"/>
      <c r="U98" s="135"/>
      <c r="V98" s="135"/>
      <c r="W98" s="138"/>
    </row>
    <row r="99" spans="1:23" x14ac:dyDescent="0.3">
      <c r="A99" s="18" t="str">
        <f>DataEntry!A182</f>
        <v>109-99-9</v>
      </c>
      <c r="B99" s="18" t="str">
        <f>DataEntry!B182</f>
        <v>Tetrahydrofuran</v>
      </c>
      <c r="C99" s="19">
        <f>DataEntry!C182</f>
        <v>0</v>
      </c>
      <c r="D99" s="19" t="s">
        <v>389</v>
      </c>
      <c r="E99" s="20" t="s">
        <v>601</v>
      </c>
      <c r="F99" s="21">
        <v>600</v>
      </c>
      <c r="G99" s="137"/>
      <c r="H99" s="170"/>
      <c r="I99" s="135">
        <f t="shared" ref="I99:I100" si="41">C99/F99</f>
        <v>0</v>
      </c>
      <c r="J99" s="135"/>
      <c r="K99" s="135"/>
      <c r="L99" s="135"/>
      <c r="M99" s="135"/>
      <c r="N99" s="135"/>
      <c r="O99" s="135"/>
      <c r="P99" s="135"/>
      <c r="Q99" s="135"/>
      <c r="R99" s="135"/>
      <c r="S99" s="135"/>
      <c r="T99" s="135"/>
      <c r="U99" s="135"/>
      <c r="V99" s="135"/>
      <c r="W99" s="138"/>
    </row>
    <row r="100" spans="1:23" x14ac:dyDescent="0.3">
      <c r="A100" s="18" t="str">
        <f>DataEntry!A184</f>
        <v>153719-23-4</v>
      </c>
      <c r="B100" s="18" t="str">
        <f>DataEntry!B184</f>
        <v>Thiamethoxam</v>
      </c>
      <c r="C100" s="19">
        <f>DataEntry!C184</f>
        <v>0</v>
      </c>
      <c r="D100" s="19" t="s">
        <v>389</v>
      </c>
      <c r="E100" s="20" t="s">
        <v>601</v>
      </c>
      <c r="F100" s="21">
        <v>400</v>
      </c>
      <c r="G100" s="137"/>
      <c r="H100" s="170"/>
      <c r="I100" s="135">
        <f t="shared" si="41"/>
        <v>0</v>
      </c>
      <c r="J100" s="135">
        <f t="shared" ref="J100" si="42">C100/F100</f>
        <v>0</v>
      </c>
      <c r="K100" s="135"/>
      <c r="L100" s="135"/>
      <c r="M100" s="135">
        <f t="shared" ref="M100:M105" si="43">C100/F100</f>
        <v>0</v>
      </c>
      <c r="N100" s="135"/>
      <c r="O100" s="135"/>
      <c r="P100" s="135"/>
      <c r="Q100" s="135"/>
      <c r="R100" s="135"/>
      <c r="S100" s="135"/>
      <c r="T100" s="135"/>
      <c r="U100" s="135"/>
      <c r="V100" s="135"/>
      <c r="W100" s="138"/>
    </row>
    <row r="101" spans="1:23" x14ac:dyDescent="0.3">
      <c r="A101" s="18" t="str">
        <f>DataEntry!A186</f>
        <v>108-88-3</v>
      </c>
      <c r="B101" s="18" t="str">
        <f>DataEntry!B186</f>
        <v>Toluene</v>
      </c>
      <c r="C101" s="19">
        <f>DataEntry!C186</f>
        <v>0</v>
      </c>
      <c r="D101" s="19" t="s">
        <v>600</v>
      </c>
      <c r="E101" s="20" t="s">
        <v>601</v>
      </c>
      <c r="F101" s="21">
        <v>70</v>
      </c>
      <c r="G101" s="137"/>
      <c r="H101" s="170"/>
      <c r="I101" s="135"/>
      <c r="J101" s="135"/>
      <c r="K101" s="135"/>
      <c r="L101" s="135"/>
      <c r="M101" s="135"/>
      <c r="N101" s="135">
        <f t="shared" ref="N101" si="44">C101/F101</f>
        <v>0</v>
      </c>
      <c r="O101" s="135"/>
      <c r="P101" s="135">
        <f t="shared" ref="P101" si="45">C101/F101</f>
        <v>0</v>
      </c>
      <c r="Q101" s="135"/>
      <c r="R101" s="135"/>
      <c r="S101" s="135"/>
      <c r="T101" s="135"/>
      <c r="U101" s="135"/>
      <c r="V101" s="135"/>
      <c r="W101" s="138"/>
    </row>
    <row r="102" spans="1:23" x14ac:dyDescent="0.3">
      <c r="A102" s="18" t="s">
        <v>660</v>
      </c>
      <c r="B102" s="18" t="s">
        <v>661</v>
      </c>
      <c r="C102" s="19">
        <f>DataEntry!C187</f>
        <v>0</v>
      </c>
      <c r="D102" s="19" t="s">
        <v>655</v>
      </c>
      <c r="E102" s="20" t="s">
        <v>601</v>
      </c>
      <c r="F102" s="21">
        <v>10</v>
      </c>
      <c r="G102" s="137"/>
      <c r="H102" s="170"/>
      <c r="I102" s="135"/>
      <c r="J102" s="135"/>
      <c r="K102" s="135"/>
      <c r="L102" s="135"/>
      <c r="M102" s="135">
        <f t="shared" si="43"/>
        <v>0</v>
      </c>
      <c r="N102" s="135"/>
      <c r="O102" s="135"/>
      <c r="P102" s="135"/>
      <c r="Q102" s="135"/>
      <c r="R102" s="135"/>
      <c r="S102" s="135">
        <f t="shared" ref="S102" si="46">C102/F102</f>
        <v>0</v>
      </c>
      <c r="T102" s="135"/>
      <c r="U102" s="135"/>
      <c r="V102" s="135"/>
      <c r="W102" s="138"/>
    </row>
    <row r="103" spans="1:23" x14ac:dyDescent="0.3">
      <c r="A103" s="18" t="str">
        <f>DataEntry!A189</f>
        <v>126-73-8</v>
      </c>
      <c r="B103" s="18" t="str">
        <f>DataEntry!B189</f>
        <v>Tributyl phosphate</v>
      </c>
      <c r="C103" s="19">
        <f>DataEntry!C189</f>
        <v>0</v>
      </c>
      <c r="D103" s="19" t="s">
        <v>631</v>
      </c>
      <c r="E103" s="20" t="s">
        <v>601</v>
      </c>
      <c r="F103" s="21">
        <v>4</v>
      </c>
      <c r="G103" s="137"/>
      <c r="H103" s="170"/>
      <c r="I103" s="135">
        <f>C103/F103</f>
        <v>0</v>
      </c>
      <c r="J103" s="135"/>
      <c r="K103" s="135"/>
      <c r="L103" s="135"/>
      <c r="M103" s="135"/>
      <c r="N103" s="135"/>
      <c r="O103" s="135"/>
      <c r="P103" s="135"/>
      <c r="Q103" s="135"/>
      <c r="R103" s="135"/>
      <c r="S103" s="135"/>
      <c r="T103" s="135"/>
      <c r="U103" s="135"/>
      <c r="V103" s="135"/>
      <c r="W103" s="138"/>
    </row>
    <row r="104" spans="1:23" x14ac:dyDescent="0.3">
      <c r="A104" s="18" t="str">
        <f>DataEntry!A190</f>
        <v>120-82-1</v>
      </c>
      <c r="B104" s="18" t="str">
        <f>DataEntry!B190</f>
        <v>Trichlorobenzene, 1,2,4-</v>
      </c>
      <c r="C104" s="19">
        <f>DataEntry!C190</f>
        <v>0</v>
      </c>
      <c r="D104" s="19" t="s">
        <v>386</v>
      </c>
      <c r="E104" s="20" t="s">
        <v>601</v>
      </c>
      <c r="F104" s="21">
        <v>100</v>
      </c>
      <c r="G104" s="137">
        <f t="shared" ref="G104:G105" si="47">C104/F104</f>
        <v>0</v>
      </c>
      <c r="H104" s="170"/>
      <c r="I104" s="135" t="s">
        <v>384</v>
      </c>
      <c r="J104" s="135" t="s">
        <v>384</v>
      </c>
      <c r="K104" s="135" t="s">
        <v>384</v>
      </c>
      <c r="L104" s="135">
        <f t="shared" ref="L104:L105" si="48">C104/F104</f>
        <v>0</v>
      </c>
      <c r="M104" s="135">
        <f t="shared" si="43"/>
        <v>0</v>
      </c>
      <c r="N104" s="135" t="s">
        <v>384</v>
      </c>
      <c r="O104" s="135" t="s">
        <v>384</v>
      </c>
      <c r="P104" s="135" t="s">
        <v>384</v>
      </c>
      <c r="Q104" s="135" t="s">
        <v>384</v>
      </c>
      <c r="R104" s="135"/>
      <c r="S104" s="135" t="s">
        <v>384</v>
      </c>
      <c r="T104" s="135"/>
      <c r="U104" s="135"/>
      <c r="V104" s="135" t="s">
        <v>384</v>
      </c>
      <c r="W104" s="138" t="s">
        <v>384</v>
      </c>
    </row>
    <row r="105" spans="1:23" x14ac:dyDescent="0.3">
      <c r="A105" s="18" t="str">
        <f>DataEntry!A191</f>
        <v>108-70-3</v>
      </c>
      <c r="B105" s="18" t="str">
        <f>DataEntry!B191</f>
        <v>Trichlorobenzene, 1,3,5-</v>
      </c>
      <c r="C105" s="19">
        <f>DataEntry!C191</f>
        <v>0</v>
      </c>
      <c r="D105" s="19" t="s">
        <v>390</v>
      </c>
      <c r="E105" s="20" t="s">
        <v>601</v>
      </c>
      <c r="F105" s="21">
        <v>100</v>
      </c>
      <c r="G105" s="137">
        <f t="shared" si="47"/>
        <v>0</v>
      </c>
      <c r="H105" s="170"/>
      <c r="I105" s="135" t="s">
        <v>384</v>
      </c>
      <c r="J105" s="135" t="s">
        <v>384</v>
      </c>
      <c r="K105" s="135" t="s">
        <v>384</v>
      </c>
      <c r="L105" s="135">
        <f t="shared" si="48"/>
        <v>0</v>
      </c>
      <c r="M105" s="135">
        <f t="shared" si="43"/>
        <v>0</v>
      </c>
      <c r="N105" s="135" t="s">
        <v>384</v>
      </c>
      <c r="O105" s="135" t="s">
        <v>384</v>
      </c>
      <c r="P105" s="135" t="s">
        <v>384</v>
      </c>
      <c r="Q105" s="135" t="s">
        <v>384</v>
      </c>
      <c r="R105" s="135"/>
      <c r="S105" s="135" t="s">
        <v>384</v>
      </c>
      <c r="T105" s="135"/>
      <c r="U105" s="135"/>
      <c r="V105" s="135" t="s">
        <v>384</v>
      </c>
      <c r="W105" s="138" t="s">
        <v>384</v>
      </c>
    </row>
    <row r="106" spans="1:23" x14ac:dyDescent="0.3">
      <c r="A106" s="18" t="str">
        <f>DataEntry!A194</f>
        <v>79-01-6</v>
      </c>
      <c r="B106" s="18" t="str">
        <f>DataEntry!B194</f>
        <v>Trichloroethylene</v>
      </c>
      <c r="C106" s="19">
        <f>DataEntry!C194</f>
        <v>0</v>
      </c>
      <c r="D106" s="19" t="s">
        <v>382</v>
      </c>
      <c r="E106" s="20" t="s">
        <v>601</v>
      </c>
      <c r="F106" s="21">
        <v>0.4</v>
      </c>
      <c r="G106" s="137" t="s">
        <v>384</v>
      </c>
      <c r="H106" s="170"/>
      <c r="I106" s="135">
        <f t="shared" ref="I106:I108" si="49">C106/F106</f>
        <v>0</v>
      </c>
      <c r="J106" s="135" t="s">
        <v>384</v>
      </c>
      <c r="K106" s="135" t="s">
        <v>384</v>
      </c>
      <c r="L106" s="135" t="s">
        <v>384</v>
      </c>
      <c r="M106" s="135" t="s">
        <v>384</v>
      </c>
      <c r="N106" s="135">
        <f t="shared" ref="N106" si="50">C106/F106</f>
        <v>0</v>
      </c>
      <c r="O106" s="135" t="s">
        <v>384</v>
      </c>
      <c r="P106" s="135" t="s">
        <v>384</v>
      </c>
      <c r="Q106" s="135" t="s">
        <v>384</v>
      </c>
      <c r="R106" s="135"/>
      <c r="S106" s="135" t="s">
        <v>384</v>
      </c>
      <c r="T106" s="135"/>
      <c r="U106" s="135"/>
      <c r="V106" s="135" t="s">
        <v>384</v>
      </c>
      <c r="W106" s="138" t="s">
        <v>384</v>
      </c>
    </row>
    <row r="107" spans="1:23" x14ac:dyDescent="0.3">
      <c r="A107" s="18" t="str">
        <f>DataEntry!A199</f>
        <v>96-18-4</v>
      </c>
      <c r="B107" s="18" t="str">
        <f>DataEntry!B199</f>
        <v>Trichloropropane, 1,2,3-</v>
      </c>
      <c r="C107" s="19">
        <f>DataEntry!C199</f>
        <v>0</v>
      </c>
      <c r="D107" s="19" t="s">
        <v>386</v>
      </c>
      <c r="E107" s="20" t="s">
        <v>601</v>
      </c>
      <c r="F107" s="21">
        <v>7</v>
      </c>
      <c r="G107" s="137" t="s">
        <v>384</v>
      </c>
      <c r="H107" s="170"/>
      <c r="I107" s="135">
        <f t="shared" si="49"/>
        <v>0</v>
      </c>
      <c r="J107" s="135" t="s">
        <v>384</v>
      </c>
      <c r="K107" s="135" t="s">
        <v>384</v>
      </c>
      <c r="L107" s="135" t="s">
        <v>384</v>
      </c>
      <c r="M107" s="135" t="s">
        <v>384</v>
      </c>
      <c r="N107" s="135" t="s">
        <v>384</v>
      </c>
      <c r="O107" s="135" t="s">
        <v>384</v>
      </c>
      <c r="P107" s="135" t="s">
        <v>384</v>
      </c>
      <c r="Q107" s="135" t="s">
        <v>384</v>
      </c>
      <c r="R107" s="135"/>
      <c r="S107" s="135" t="s">
        <v>384</v>
      </c>
      <c r="T107" s="135"/>
      <c r="U107" s="135"/>
      <c r="V107" s="135" t="s">
        <v>384</v>
      </c>
      <c r="W107" s="138" t="s">
        <v>384</v>
      </c>
    </row>
    <row r="108" spans="1:23" x14ac:dyDescent="0.3">
      <c r="A108" s="18" t="str">
        <f>DataEntry!A202</f>
        <v>3380-34-5</v>
      </c>
      <c r="B108" s="18" t="str">
        <f>DataEntry!B202</f>
        <v>Triclosan</v>
      </c>
      <c r="C108" s="19">
        <f>DataEntry!C202</f>
        <v>0</v>
      </c>
      <c r="D108" s="19" t="s">
        <v>382</v>
      </c>
      <c r="E108" s="20" t="s">
        <v>601</v>
      </c>
      <c r="F108" s="21">
        <v>50</v>
      </c>
      <c r="G108" s="137" t="s">
        <v>384</v>
      </c>
      <c r="H108" s="170"/>
      <c r="I108" s="135">
        <f t="shared" si="49"/>
        <v>0</v>
      </c>
      <c r="J108" s="135">
        <f t="shared" ref="J108" si="51">C108/F108</f>
        <v>0</v>
      </c>
      <c r="K108" s="135" t="s">
        <v>384</v>
      </c>
      <c r="L108" s="135" t="s">
        <v>384</v>
      </c>
      <c r="M108" s="135">
        <f t="shared" ref="M108" si="52">C108/F108</f>
        <v>0</v>
      </c>
      <c r="N108" s="135" t="s">
        <v>384</v>
      </c>
      <c r="O108" s="135" t="s">
        <v>384</v>
      </c>
      <c r="P108" s="135" t="s">
        <v>384</v>
      </c>
      <c r="Q108" s="135" t="s">
        <v>384</v>
      </c>
      <c r="R108" s="135"/>
      <c r="S108" s="135" t="s">
        <v>384</v>
      </c>
      <c r="T108" s="135"/>
      <c r="U108" s="135"/>
      <c r="V108" s="135" t="s">
        <v>384</v>
      </c>
      <c r="W108" s="138">
        <f t="shared" ref="W108" si="53">C108/F108</f>
        <v>0</v>
      </c>
    </row>
    <row r="109" spans="1:23" x14ac:dyDescent="0.3">
      <c r="A109" s="18" t="str">
        <f>DataEntry!A203</f>
        <v>526-73-8</v>
      </c>
      <c r="B109" s="18" t="str">
        <f>DataEntry!B203</f>
        <v>Trimethylbenzene, 1,2,3-</v>
      </c>
      <c r="C109" s="19">
        <f>DataEntry!C203</f>
        <v>0</v>
      </c>
      <c r="D109" s="19" t="s">
        <v>600</v>
      </c>
      <c r="E109" s="20" t="s">
        <v>601</v>
      </c>
      <c r="F109" s="21">
        <v>30</v>
      </c>
      <c r="G109" s="137"/>
      <c r="H109" s="170"/>
      <c r="I109" s="135"/>
      <c r="J109" s="135"/>
      <c r="K109" s="135"/>
      <c r="L109" s="135"/>
      <c r="M109" s="135"/>
      <c r="N109" s="135"/>
      <c r="O109" s="135"/>
      <c r="P109" s="135">
        <f t="shared" ref="P109:P115" si="54">C109/F109</f>
        <v>0</v>
      </c>
      <c r="Q109" s="135"/>
      <c r="R109" s="135"/>
      <c r="S109" s="135"/>
      <c r="T109" s="135"/>
      <c r="U109" s="135"/>
      <c r="V109" s="135"/>
      <c r="W109" s="138"/>
    </row>
    <row r="110" spans="1:23" x14ac:dyDescent="0.3">
      <c r="A110" s="18" t="str">
        <f>DataEntry!A204</f>
        <v>95-63-6</v>
      </c>
      <c r="B110" s="18" t="str">
        <f>DataEntry!B204</f>
        <v>Trimethylbenzene, 1,2,4-</v>
      </c>
      <c r="C110" s="19">
        <f>DataEntry!C204</f>
        <v>0</v>
      </c>
      <c r="D110" s="19" t="s">
        <v>600</v>
      </c>
      <c r="E110" s="20" t="s">
        <v>601</v>
      </c>
      <c r="F110" s="21">
        <v>30</v>
      </c>
      <c r="G110" s="137" t="s">
        <v>384</v>
      </c>
      <c r="H110" s="170"/>
      <c r="I110" s="135" t="s">
        <v>384</v>
      </c>
      <c r="J110" s="135" t="s">
        <v>384</v>
      </c>
      <c r="K110" s="135" t="s">
        <v>384</v>
      </c>
      <c r="L110" s="135" t="s">
        <v>384</v>
      </c>
      <c r="M110" s="135"/>
      <c r="N110" s="135" t="s">
        <v>384</v>
      </c>
      <c r="O110" s="135" t="s">
        <v>384</v>
      </c>
      <c r="P110" s="135">
        <f t="shared" si="54"/>
        <v>0</v>
      </c>
      <c r="Q110" s="135" t="s">
        <v>384</v>
      </c>
      <c r="R110" s="135"/>
      <c r="S110" s="135" t="s">
        <v>384</v>
      </c>
      <c r="T110" s="135"/>
      <c r="U110" s="135"/>
      <c r="V110" s="135" t="s">
        <v>384</v>
      </c>
      <c r="W110" s="138" t="s">
        <v>384</v>
      </c>
    </row>
    <row r="111" spans="1:23" x14ac:dyDescent="0.3">
      <c r="A111" s="18" t="str">
        <f>DataEntry!A205</f>
        <v>108-67-8</v>
      </c>
      <c r="B111" s="18" t="str">
        <f>DataEntry!B205</f>
        <v>Trimethylbenzene, 1,3,5-</v>
      </c>
      <c r="C111" s="19">
        <f>DataEntry!C205</f>
        <v>0</v>
      </c>
      <c r="D111" s="19" t="s">
        <v>600</v>
      </c>
      <c r="E111" s="20" t="s">
        <v>601</v>
      </c>
      <c r="F111" s="21">
        <v>30</v>
      </c>
      <c r="G111" s="137"/>
      <c r="H111" s="170"/>
      <c r="I111" s="135"/>
      <c r="J111" s="135"/>
      <c r="K111" s="135"/>
      <c r="L111" s="135"/>
      <c r="M111" s="135"/>
      <c r="N111" s="135"/>
      <c r="O111" s="135"/>
      <c r="P111" s="135">
        <f t="shared" si="54"/>
        <v>0</v>
      </c>
      <c r="Q111" s="135"/>
      <c r="R111" s="135"/>
      <c r="S111" s="135"/>
      <c r="T111" s="135"/>
      <c r="U111" s="135"/>
      <c r="V111" s="135"/>
      <c r="W111" s="138"/>
    </row>
    <row r="112" spans="1:23" x14ac:dyDescent="0.3">
      <c r="A112" s="13" t="str">
        <f>DataEntry!A207</f>
        <v>78-51-3</v>
      </c>
      <c r="B112" s="13" t="str">
        <f>DataEntry!B207</f>
        <v>Tris(2-butoxyethyl)phosphate (TBEP)</v>
      </c>
      <c r="C112" s="19">
        <f>DataEntry!C207</f>
        <v>0</v>
      </c>
      <c r="D112" s="19" t="s">
        <v>600</v>
      </c>
      <c r="E112" s="20" t="s">
        <v>601</v>
      </c>
      <c r="F112" s="21">
        <v>30</v>
      </c>
      <c r="G112" s="137"/>
      <c r="H112" s="170"/>
      <c r="I112" s="135"/>
      <c r="J112" s="135"/>
      <c r="K112" s="135"/>
      <c r="L112" s="135"/>
      <c r="M112" s="135">
        <f t="shared" ref="M112" si="55">C112/F112</f>
        <v>0</v>
      </c>
      <c r="N112" s="135"/>
      <c r="O112" s="135"/>
      <c r="P112" s="135"/>
      <c r="Q112" s="135"/>
      <c r="R112" s="135"/>
      <c r="S112" s="135"/>
      <c r="T112" s="135"/>
      <c r="U112" s="135"/>
      <c r="V112" s="135"/>
      <c r="W112" s="138"/>
    </row>
    <row r="113" spans="1:23" x14ac:dyDescent="0.3">
      <c r="A113" s="18" t="str">
        <f>DataEntry!A208</f>
        <v>115-96-8</v>
      </c>
      <c r="B113" s="18" t="str">
        <f>DataEntry!B208</f>
        <v>Tris(2-chloroethyl) phosphate (TCEP)</v>
      </c>
      <c r="C113" s="19">
        <f>DataEntry!C208</f>
        <v>0</v>
      </c>
      <c r="D113" s="19" t="s">
        <v>386</v>
      </c>
      <c r="E113" s="20" t="s">
        <v>601</v>
      </c>
      <c r="F113" s="21">
        <v>300</v>
      </c>
      <c r="G113" s="137" t="s">
        <v>384</v>
      </c>
      <c r="H113" s="170"/>
      <c r="I113" s="135">
        <f t="shared" ref="I113:I115" si="56">C113/F113</f>
        <v>0</v>
      </c>
      <c r="J113" s="135" t="s">
        <v>384</v>
      </c>
      <c r="K113" s="135" t="s">
        <v>384</v>
      </c>
      <c r="L113" s="135" t="s">
        <v>384</v>
      </c>
      <c r="M113" s="135" t="s">
        <v>384</v>
      </c>
      <c r="N113" s="135" t="s">
        <v>384</v>
      </c>
      <c r="O113" s="135" t="s">
        <v>384</v>
      </c>
      <c r="P113" s="135">
        <f t="shared" si="54"/>
        <v>0</v>
      </c>
      <c r="Q113" s="135" t="s">
        <v>384</v>
      </c>
      <c r="R113" s="135"/>
      <c r="S113" s="135">
        <f t="shared" ref="S113" si="57">C113/F113</f>
        <v>0</v>
      </c>
      <c r="T113" s="135"/>
      <c r="U113" s="135"/>
      <c r="V113" s="135" t="s">
        <v>384</v>
      </c>
      <c r="W113" s="138" t="s">
        <v>384</v>
      </c>
    </row>
    <row r="114" spans="1:23" x14ac:dyDescent="0.3">
      <c r="A114" s="18" t="str">
        <f>DataEntry!A211</f>
        <v>93413-69-5; 99300-78-4</v>
      </c>
      <c r="B114" s="18" t="str">
        <f>DataEntry!B211</f>
        <v>Venlafaxine - free base and HCl salt</v>
      </c>
      <c r="C114" s="19">
        <f>DataEntry!C211</f>
        <v>0</v>
      </c>
      <c r="D114" s="19" t="s">
        <v>600</v>
      </c>
      <c r="E114" s="20" t="s">
        <v>601</v>
      </c>
      <c r="F114" s="21">
        <v>10</v>
      </c>
      <c r="G114" s="137" t="s">
        <v>384</v>
      </c>
      <c r="H114" s="170"/>
      <c r="I114" s="135">
        <f t="shared" si="56"/>
        <v>0</v>
      </c>
      <c r="J114" s="135" t="s">
        <v>384</v>
      </c>
      <c r="K114" s="135">
        <f>C114/F114</f>
        <v>0</v>
      </c>
      <c r="L114" s="135" t="s">
        <v>384</v>
      </c>
      <c r="M114" s="135" t="s">
        <v>384</v>
      </c>
      <c r="N114" s="135" t="s">
        <v>384</v>
      </c>
      <c r="O114" s="135">
        <f>C114/F114</f>
        <v>0</v>
      </c>
      <c r="P114" s="135">
        <f t="shared" si="54"/>
        <v>0</v>
      </c>
      <c r="Q114" s="135" t="s">
        <v>384</v>
      </c>
      <c r="R114" s="135"/>
      <c r="S114" s="135" t="s">
        <v>384</v>
      </c>
      <c r="T114" s="135"/>
      <c r="U114" s="135"/>
      <c r="V114" s="135" t="s">
        <v>384</v>
      </c>
      <c r="W114" s="138" t="s">
        <v>384</v>
      </c>
    </row>
    <row r="115" spans="1:23" ht="15" thickBot="1" x14ac:dyDescent="0.35">
      <c r="A115" s="66" t="str">
        <f>DataEntry!A213</f>
        <v>1330-20-7</v>
      </c>
      <c r="B115" s="66" t="str">
        <f>DataEntry!B213</f>
        <v>Xylenes</v>
      </c>
      <c r="C115" s="67">
        <f>DataEntry!C213</f>
        <v>0</v>
      </c>
      <c r="D115" s="67" t="s">
        <v>600</v>
      </c>
      <c r="E115" s="68" t="s">
        <v>601</v>
      </c>
      <c r="F115" s="82">
        <v>300</v>
      </c>
      <c r="G115" s="139"/>
      <c r="H115" s="139"/>
      <c r="I115" s="154">
        <f t="shared" si="56"/>
        <v>0</v>
      </c>
      <c r="J115" s="136"/>
      <c r="K115" s="136"/>
      <c r="L115" s="136"/>
      <c r="M115" s="136"/>
      <c r="N115" s="136"/>
      <c r="O115" s="136"/>
      <c r="P115" s="154">
        <f t="shared" si="54"/>
        <v>0</v>
      </c>
      <c r="Q115" s="136"/>
      <c r="R115" s="136"/>
      <c r="S115" s="136"/>
      <c r="T115" s="136"/>
      <c r="U115" s="136"/>
      <c r="V115" s="136"/>
      <c r="W115" s="140"/>
    </row>
    <row r="116" spans="1:23" x14ac:dyDescent="0.3">
      <c r="A116" s="7" t="s">
        <v>393</v>
      </c>
      <c r="B116" s="71"/>
      <c r="D116" s="29"/>
      <c r="E116" s="29"/>
      <c r="F116" s="29"/>
      <c r="G116" s="83"/>
      <c r="H116" s="83"/>
      <c r="I116" s="83"/>
      <c r="J116" s="83"/>
      <c r="K116" s="83"/>
      <c r="L116" s="83"/>
      <c r="M116" s="83"/>
      <c r="N116" s="83"/>
      <c r="O116" s="83"/>
      <c r="P116" s="83"/>
      <c r="Q116" s="83"/>
      <c r="R116" s="83"/>
      <c r="S116" s="83"/>
      <c r="T116" s="83"/>
      <c r="U116" s="83"/>
      <c r="V116" s="83"/>
      <c r="W116" s="83"/>
    </row>
    <row r="117" spans="1:23" x14ac:dyDescent="0.3">
      <c r="A117" s="84" t="s">
        <v>394</v>
      </c>
      <c r="B117" s="71"/>
      <c r="D117" s="29"/>
      <c r="E117" s="29"/>
      <c r="F117" s="29"/>
      <c r="G117" s="83"/>
      <c r="H117" s="83"/>
      <c r="I117" s="83"/>
      <c r="J117" s="83"/>
      <c r="K117" s="83"/>
      <c r="L117" s="83"/>
      <c r="M117" s="83"/>
      <c r="N117" s="83"/>
      <c r="O117" s="83"/>
      <c r="P117" s="83"/>
      <c r="Q117" s="83"/>
      <c r="R117" s="83"/>
      <c r="S117" s="83"/>
      <c r="T117" s="83"/>
      <c r="U117" s="83"/>
      <c r="V117" s="83"/>
      <c r="W117" s="83"/>
    </row>
    <row r="118" spans="1:23" ht="16.2" x14ac:dyDescent="0.3">
      <c r="A118" s="7" t="s">
        <v>550</v>
      </c>
      <c r="B118" s="71"/>
      <c r="D118" s="29"/>
      <c r="E118" s="29"/>
      <c r="F118" s="29"/>
      <c r="G118" s="83"/>
      <c r="H118" s="83"/>
      <c r="I118" s="83"/>
      <c r="J118" s="83"/>
      <c r="K118" s="83"/>
      <c r="L118" s="83"/>
      <c r="M118" s="83"/>
      <c r="N118" s="83"/>
      <c r="O118" s="83"/>
      <c r="P118" s="83"/>
      <c r="Q118" s="83"/>
      <c r="R118" s="83"/>
      <c r="S118" s="83"/>
      <c r="T118" s="83"/>
      <c r="U118" s="83"/>
      <c r="V118" s="83"/>
      <c r="W118" s="83"/>
    </row>
    <row r="119" spans="1:23" ht="150.6" customHeight="1" x14ac:dyDescent="0.3">
      <c r="A119" s="166" t="s">
        <v>619</v>
      </c>
      <c r="B119" s="166"/>
      <c r="C119" s="166"/>
      <c r="D119" s="29"/>
      <c r="E119" s="29"/>
      <c r="F119" s="29"/>
      <c r="G119" s="83"/>
      <c r="H119" s="83"/>
      <c r="I119" s="83"/>
      <c r="J119" s="83"/>
      <c r="K119" s="83"/>
      <c r="L119" s="83"/>
      <c r="M119" s="83"/>
      <c r="N119" s="83"/>
      <c r="O119" s="83"/>
      <c r="P119" s="83"/>
      <c r="Q119" s="83"/>
      <c r="R119" s="83"/>
      <c r="S119" s="83"/>
      <c r="T119" s="83"/>
      <c r="U119" s="83"/>
      <c r="V119" s="83"/>
      <c r="W119" s="83"/>
    </row>
  </sheetData>
  <mergeCells count="1">
    <mergeCell ref="A1:D1"/>
  </mergeCells>
  <conditionalFormatting sqref="G1:H1">
    <cfRule type="expression" dxfId="35" priority="414">
      <formula>G1&gt;1.05</formula>
    </cfRule>
  </conditionalFormatting>
  <conditionalFormatting sqref="G2:H2">
    <cfRule type="colorScale" priority="415">
      <colorScale>
        <cfvo type="num" val="0"/>
        <cfvo type="num" val="0.5"/>
        <cfvo type="num" val="1"/>
        <color theme="6"/>
        <color rgb="FFFFEB84"/>
        <color theme="5"/>
      </colorScale>
    </cfRule>
    <cfRule type="colorScale" priority="416">
      <colorScale>
        <cfvo type="min"/>
        <cfvo type="num" val="1"/>
        <color rgb="FFFF7128"/>
        <color rgb="FFFFEF9C"/>
      </colorScale>
    </cfRule>
    <cfRule type="colorScale" priority="417">
      <colorScale>
        <cfvo type="min"/>
        <cfvo type="percentile" val="50"/>
        <cfvo type="max"/>
        <color rgb="FF63BE7B"/>
        <color rgb="FFFFEB84"/>
        <color rgb="FFF8696B"/>
      </colorScale>
    </cfRule>
    <cfRule type="containsText" dxfId="34" priority="418" operator="containsText" text="Exceedance">
      <formula>NOT(ISERROR(SEARCH("Exceedance",G2)))</formula>
    </cfRule>
  </conditionalFormatting>
  <conditionalFormatting sqref="G32:I44">
    <cfRule type="expression" dxfId="33" priority="48">
      <formula>AND(VALUE(G32)&gt;1.049,ISNUMBER(G32))</formula>
    </cfRule>
  </conditionalFormatting>
  <conditionalFormatting sqref="G48:I59">
    <cfRule type="expression" dxfId="32" priority="47">
      <formula>AND(VALUE(G48)&gt;1.049,ISNUMBER(G48))</formula>
    </cfRule>
  </conditionalFormatting>
  <conditionalFormatting sqref="G4:S31 J44:O44 G45:O45 G46:L47 J48:L48">
    <cfRule type="expression" dxfId="31" priority="55">
      <formula>AND(VALUE(G4)&gt;1.049,ISNUMBER(G4))</formula>
    </cfRule>
  </conditionalFormatting>
  <conditionalFormatting sqref="G60:S115">
    <cfRule type="expression" dxfId="30" priority="7">
      <formula>AND(VALUE(G60)&gt;1.049,ISNUMBER(G60))</formula>
    </cfRule>
  </conditionalFormatting>
  <conditionalFormatting sqref="G2:W2">
    <cfRule type="containsText" dxfId="29" priority="1" operator="containsText" text="Exceedance">
      <formula>NOT(ISERROR(SEARCH("Exceedance",G2)))</formula>
    </cfRule>
  </conditionalFormatting>
  <conditionalFormatting sqref="I1:W1">
    <cfRule type="expression" dxfId="28" priority="3">
      <formula>I1&gt;1.049</formula>
    </cfRule>
  </conditionalFormatting>
  <conditionalFormatting sqref="J32:S43">
    <cfRule type="expression" dxfId="27" priority="38">
      <formula>AND(VALUE(J32)&gt;1.049,ISNUMBER(J32))</formula>
    </cfRule>
  </conditionalFormatting>
  <conditionalFormatting sqref="J49:S59">
    <cfRule type="expression" dxfId="26" priority="15">
      <formula>AND(VALUE(J49)&gt;1.049,ISNUMBER(J49))</formula>
    </cfRule>
  </conditionalFormatting>
  <conditionalFormatting sqref="M46:S48">
    <cfRule type="expression" dxfId="25" priority="29">
      <formula>AND(VALUE(M46)&gt;1.049,ISNUMBER(M46))</formula>
    </cfRule>
  </conditionalFormatting>
  <conditionalFormatting sqref="P44:S45">
    <cfRule type="expression" dxfId="24" priority="17">
      <formula>AND(VALUE(P44)&gt;1.049,ISNUMBER(P44))</formula>
    </cfRule>
  </conditionalFormatting>
  <conditionalFormatting sqref="T4:W115">
    <cfRule type="expression" dxfId="23" priority="2">
      <formula>AND(VALUE(T4)&gt;1.049,ISNUMBER(T4))</formula>
    </cfRule>
  </conditionalFormatting>
  <pageMargins left="0.7" right="0.7" top="0.75" bottom="0.75" header="0.3" footer="0.3"/>
  <pageSetup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X137"/>
  <sheetViews>
    <sheetView showGridLines="0" zoomScaleNormal="100" workbookViewId="0">
      <pane xSplit="6" ySplit="3" topLeftCell="G4" activePane="bottomRight" state="frozen"/>
      <selection pane="topRight" activeCell="G1" sqref="G1"/>
      <selection pane="bottomLeft" activeCell="A4" sqref="A4"/>
      <selection pane="bottomRight"/>
    </sheetView>
  </sheetViews>
  <sheetFormatPr defaultColWidth="0" defaultRowHeight="14.4" x14ac:dyDescent="0.3"/>
  <cols>
    <col min="1" max="1" width="22.88671875" style="7" customWidth="1"/>
    <col min="2" max="2" width="36" style="7" customWidth="1"/>
    <col min="3" max="3" width="23.33203125" style="7" customWidth="1"/>
    <col min="4" max="4" width="19.109375" style="7" bestFit="1" customWidth="1"/>
    <col min="5" max="5" width="15.6640625" style="7" customWidth="1"/>
    <col min="6" max="6" width="19.5546875" style="7" customWidth="1"/>
    <col min="7" max="7" width="19.88671875" style="7" customWidth="1"/>
    <col min="8" max="8" width="19.33203125" style="7" customWidth="1"/>
    <col min="9" max="9" width="19.44140625" style="7" customWidth="1"/>
    <col min="10" max="10" width="19.109375" style="7" customWidth="1"/>
    <col min="11" max="11" width="22.88671875" style="7" customWidth="1"/>
    <col min="12" max="12" width="18" style="7" customWidth="1"/>
    <col min="13" max="13" width="20.109375" style="7" customWidth="1"/>
    <col min="14" max="14" width="16.5546875" style="7" customWidth="1"/>
    <col min="15" max="15" width="18.109375" style="7" customWidth="1"/>
    <col min="16" max="16" width="16" style="7" customWidth="1"/>
    <col min="17" max="18" width="17.109375" style="7" customWidth="1"/>
    <col min="19" max="19" width="17.88671875" style="7" customWidth="1"/>
    <col min="20" max="20" width="13" style="7" customWidth="1"/>
    <col min="21" max="21" width="13.5546875" style="7" customWidth="1"/>
    <col min="22" max="22" width="12.88671875" style="7" customWidth="1"/>
    <col min="23" max="23" width="13" style="7" customWidth="1"/>
    <col min="24" max="24" width="9.109375" style="7" customWidth="1"/>
    <col min="25" max="16384" width="9.109375" style="7" hidden="1"/>
  </cols>
  <sheetData>
    <row r="1" spans="1:23" ht="18" x14ac:dyDescent="0.35">
      <c r="A1" s="85" t="s">
        <v>665</v>
      </c>
      <c r="D1" s="29"/>
      <c r="E1" s="29"/>
      <c r="F1" s="86" t="s">
        <v>368</v>
      </c>
      <c r="G1" s="76">
        <f t="shared" ref="G1:W1" si="0">SUM(G4:G133)</f>
        <v>0</v>
      </c>
      <c r="H1" s="55">
        <f t="shared" si="0"/>
        <v>0</v>
      </c>
      <c r="I1" s="55">
        <f t="shared" si="0"/>
        <v>0</v>
      </c>
      <c r="J1" s="55">
        <f t="shared" si="0"/>
        <v>0</v>
      </c>
      <c r="K1" s="55">
        <f t="shared" si="0"/>
        <v>0</v>
      </c>
      <c r="L1" s="55">
        <f t="shared" si="0"/>
        <v>0</v>
      </c>
      <c r="M1" s="55">
        <f t="shared" si="0"/>
        <v>0</v>
      </c>
      <c r="N1" s="55">
        <f t="shared" si="0"/>
        <v>0</v>
      </c>
      <c r="O1" s="55">
        <f t="shared" si="0"/>
        <v>0</v>
      </c>
      <c r="P1" s="55">
        <f t="shared" si="0"/>
        <v>0</v>
      </c>
      <c r="Q1" s="55">
        <f t="shared" si="0"/>
        <v>0</v>
      </c>
      <c r="R1" s="55">
        <f t="shared" si="0"/>
        <v>0</v>
      </c>
      <c r="S1" s="55">
        <f t="shared" si="0"/>
        <v>0</v>
      </c>
      <c r="T1" s="55">
        <f t="shared" si="0"/>
        <v>0</v>
      </c>
      <c r="U1" s="55">
        <f t="shared" si="0"/>
        <v>0</v>
      </c>
      <c r="V1" s="55">
        <f t="shared" si="0"/>
        <v>0</v>
      </c>
      <c r="W1" s="55">
        <f t="shared" si="0"/>
        <v>0</v>
      </c>
    </row>
    <row r="2" spans="1:23" ht="29.4" thickBot="1" x14ac:dyDescent="0.35">
      <c r="A2" s="112"/>
      <c r="B2" s="112"/>
      <c r="C2" s="112"/>
      <c r="D2" s="112"/>
      <c r="E2" s="112"/>
      <c r="F2" s="77" t="s">
        <v>395</v>
      </c>
      <c r="G2" s="78" t="str">
        <f>IF(G1&lt;=1.049,"Levels appear acceptable", "Exceedance may be occurring")</f>
        <v>Levels appear acceptable</v>
      </c>
      <c r="H2" s="57" t="str">
        <f>IF(H1&lt;=1.049,"Levels appear acceptable", "Exceedance may be occurring")</f>
        <v>Levels appear acceptable</v>
      </c>
      <c r="I2" s="57" t="str">
        <f t="shared" ref="I2:W2" si="1">IF(I1&lt;=1.049,"Levels appear acceptable", "Exceedance may be occurring")</f>
        <v>Levels appear acceptable</v>
      </c>
      <c r="J2" s="57" t="str">
        <f t="shared" si="1"/>
        <v>Levels appear acceptable</v>
      </c>
      <c r="K2" s="57" t="str">
        <f t="shared" si="1"/>
        <v>Levels appear acceptable</v>
      </c>
      <c r="L2" s="57" t="str">
        <f t="shared" si="1"/>
        <v>Levels appear acceptable</v>
      </c>
      <c r="M2" s="57" t="str">
        <f t="shared" si="1"/>
        <v>Levels appear acceptable</v>
      </c>
      <c r="N2" s="57" t="str">
        <f t="shared" si="1"/>
        <v>Levels appear acceptable</v>
      </c>
      <c r="O2" s="57" t="str">
        <f t="shared" si="1"/>
        <v>Levels appear acceptable</v>
      </c>
      <c r="P2" s="57" t="str">
        <f t="shared" si="1"/>
        <v>Levels appear acceptable</v>
      </c>
      <c r="Q2" s="57" t="str">
        <f t="shared" si="1"/>
        <v>Levels appear acceptable</v>
      </c>
      <c r="R2" s="57" t="str">
        <f t="shared" si="1"/>
        <v>Levels appear acceptable</v>
      </c>
      <c r="S2" s="57" t="str">
        <f t="shared" si="1"/>
        <v>Levels appear acceptable</v>
      </c>
      <c r="T2" s="57" t="str">
        <f t="shared" si="1"/>
        <v>Levels appear acceptable</v>
      </c>
      <c r="U2" s="57" t="str">
        <f t="shared" si="1"/>
        <v>Levels appear acceptable</v>
      </c>
      <c r="V2" s="57" t="str">
        <f t="shared" si="1"/>
        <v>Levels appear acceptable</v>
      </c>
      <c r="W2" s="57" t="str">
        <f t="shared" si="1"/>
        <v>Levels appear acceptable</v>
      </c>
    </row>
    <row r="3" spans="1:23" ht="57.6" x14ac:dyDescent="0.3">
      <c r="A3" s="79" t="s">
        <v>17</v>
      </c>
      <c r="B3" s="61" t="s">
        <v>18</v>
      </c>
      <c r="C3" s="60" t="s">
        <v>19</v>
      </c>
      <c r="D3" s="61" t="s">
        <v>372</v>
      </c>
      <c r="E3" s="61" t="s">
        <v>373</v>
      </c>
      <c r="F3" s="62" t="s">
        <v>411</v>
      </c>
      <c r="G3" s="87" t="s">
        <v>412</v>
      </c>
      <c r="H3" s="61" t="s">
        <v>413</v>
      </c>
      <c r="I3" s="61" t="s">
        <v>375</v>
      </c>
      <c r="J3" s="61" t="s">
        <v>376</v>
      </c>
      <c r="K3" s="61" t="s">
        <v>398</v>
      </c>
      <c r="L3" s="61" t="s">
        <v>377</v>
      </c>
      <c r="M3" s="61" t="s">
        <v>378</v>
      </c>
      <c r="N3" s="61" t="s">
        <v>399</v>
      </c>
      <c r="O3" s="61" t="s">
        <v>379</v>
      </c>
      <c r="P3" s="61" t="s">
        <v>380</v>
      </c>
      <c r="Q3" s="61" t="s">
        <v>400</v>
      </c>
      <c r="R3" s="61" t="s">
        <v>579</v>
      </c>
      <c r="S3" s="61" t="s">
        <v>401</v>
      </c>
      <c r="T3" s="61" t="s">
        <v>414</v>
      </c>
      <c r="U3" s="61" t="s">
        <v>402</v>
      </c>
      <c r="V3" s="61" t="s">
        <v>403</v>
      </c>
      <c r="W3" s="88" t="s">
        <v>381</v>
      </c>
    </row>
    <row r="4" spans="1:23" x14ac:dyDescent="0.3">
      <c r="A4" s="25" t="str">
        <f>DataEntry!A4</f>
        <v>83-32-9</v>
      </c>
      <c r="B4" s="25" t="str">
        <f>DataEntry!B4</f>
        <v>Acenaphthene</v>
      </c>
      <c r="C4" s="26">
        <f>DataEntry!C4</f>
        <v>0</v>
      </c>
      <c r="D4" s="26" t="s">
        <v>389</v>
      </c>
      <c r="E4" s="26" t="s">
        <v>415</v>
      </c>
      <c r="F4" s="27">
        <v>200</v>
      </c>
      <c r="G4" s="141">
        <f>C4/ $F4</f>
        <v>0</v>
      </c>
      <c r="H4" s="142"/>
      <c r="I4" s="142"/>
      <c r="J4" s="142"/>
      <c r="K4" s="142"/>
      <c r="L4" s="142"/>
      <c r="M4" s="142">
        <f>C4/$F4</f>
        <v>0</v>
      </c>
      <c r="N4" s="142"/>
      <c r="O4" s="142"/>
      <c r="P4" s="142"/>
      <c r="Q4" s="142"/>
      <c r="R4" s="142"/>
      <c r="S4" s="142"/>
      <c r="T4" s="142"/>
      <c r="U4" s="142"/>
      <c r="V4" s="142"/>
      <c r="W4" s="143"/>
    </row>
    <row r="5" spans="1:23" x14ac:dyDescent="0.3">
      <c r="A5" s="18" t="str">
        <f>DataEntry!A5</f>
        <v>103-90-2</v>
      </c>
      <c r="B5" s="18" t="str">
        <f>DataEntry!B5</f>
        <v>Acetaminophen</v>
      </c>
      <c r="C5" s="19">
        <f>DataEntry!C5</f>
        <v>0</v>
      </c>
      <c r="D5" s="19" t="s">
        <v>382</v>
      </c>
      <c r="E5" s="19" t="s">
        <v>415</v>
      </c>
      <c r="F5" s="21">
        <v>200</v>
      </c>
      <c r="G5" s="141" t="s">
        <v>384</v>
      </c>
      <c r="H5" s="142" t="s">
        <v>384</v>
      </c>
      <c r="I5" s="142" t="s">
        <v>384</v>
      </c>
      <c r="J5" s="142" t="s">
        <v>384</v>
      </c>
      <c r="K5" s="142" t="s">
        <v>384</v>
      </c>
      <c r="L5" s="142" t="s">
        <v>384</v>
      </c>
      <c r="M5" s="142">
        <f t="shared" ref="M5:M6" si="2">C5/$F5</f>
        <v>0</v>
      </c>
      <c r="N5" s="142" t="s">
        <v>384</v>
      </c>
      <c r="O5" s="142" t="s">
        <v>384</v>
      </c>
      <c r="P5" s="142" t="s">
        <v>384</v>
      </c>
      <c r="Q5" s="142" t="s">
        <v>384</v>
      </c>
      <c r="R5" s="142"/>
      <c r="S5" s="142" t="s">
        <v>384</v>
      </c>
      <c r="T5" s="142" t="s">
        <v>384</v>
      </c>
      <c r="U5" s="142" t="s">
        <v>384</v>
      </c>
      <c r="V5" s="142" t="s">
        <v>384</v>
      </c>
      <c r="W5" s="143" t="s">
        <v>384</v>
      </c>
    </row>
    <row r="6" spans="1:23" x14ac:dyDescent="0.3">
      <c r="A6" s="18" t="str">
        <f>DataEntry!A6</f>
        <v>34256-82-1</v>
      </c>
      <c r="B6" s="18" t="str">
        <f>DataEntry!B6</f>
        <v>Acetochlor</v>
      </c>
      <c r="C6" s="19">
        <f>DataEntry!C6</f>
        <v>0</v>
      </c>
      <c r="D6" s="19" t="s">
        <v>389</v>
      </c>
      <c r="E6" s="19" t="s">
        <v>415</v>
      </c>
      <c r="F6" s="21">
        <v>30</v>
      </c>
      <c r="G6" s="141"/>
      <c r="H6" s="142"/>
      <c r="I6" s="142"/>
      <c r="J6" s="142"/>
      <c r="K6" s="142"/>
      <c r="L6" s="142"/>
      <c r="M6" s="142">
        <f t="shared" si="2"/>
        <v>0</v>
      </c>
      <c r="N6" s="142"/>
      <c r="O6" s="142">
        <f>C6/F6</f>
        <v>0</v>
      </c>
      <c r="P6" s="142">
        <f>C6/F6</f>
        <v>0</v>
      </c>
      <c r="Q6" s="142"/>
      <c r="R6" s="142"/>
      <c r="S6" s="142">
        <f>C6/F6</f>
        <v>0</v>
      </c>
      <c r="T6" s="142"/>
      <c r="U6" s="142"/>
      <c r="V6" s="142"/>
      <c r="W6" s="143"/>
    </row>
    <row r="7" spans="1:23" x14ac:dyDescent="0.3">
      <c r="A7" s="18" t="str">
        <f>DataEntry!A7</f>
        <v>187022-11-3</v>
      </c>
      <c r="B7" s="18" t="str">
        <f>DataEntry!B7</f>
        <v>Acetochlor ESA</v>
      </c>
      <c r="C7" s="19">
        <f>DataEntry!C7</f>
        <v>0</v>
      </c>
      <c r="D7" s="19" t="s">
        <v>389</v>
      </c>
      <c r="E7" s="19" t="s">
        <v>415</v>
      </c>
      <c r="F7" s="21">
        <v>500</v>
      </c>
      <c r="G7" s="141"/>
      <c r="H7" s="142"/>
      <c r="I7" s="142"/>
      <c r="J7" s="142"/>
      <c r="K7" s="142"/>
      <c r="L7" s="142"/>
      <c r="M7" s="142"/>
      <c r="N7" s="142"/>
      <c r="O7" s="142">
        <f>C7/F7</f>
        <v>0</v>
      </c>
      <c r="P7" s="142"/>
      <c r="Q7" s="142"/>
      <c r="R7" s="142"/>
      <c r="S7" s="142"/>
      <c r="T7" s="142"/>
      <c r="U7" s="142"/>
      <c r="V7" s="142"/>
      <c r="W7" s="143">
        <f>C7/F7</f>
        <v>0</v>
      </c>
    </row>
    <row r="8" spans="1:23" x14ac:dyDescent="0.3">
      <c r="A8" s="18" t="str">
        <f>DataEntry!A8</f>
        <v>194992-44-4</v>
      </c>
      <c r="B8" s="18" t="str">
        <f>DataEntry!B8</f>
        <v>Acetochlor OXA</v>
      </c>
      <c r="C8" s="19">
        <f>DataEntry!C8</f>
        <v>0</v>
      </c>
      <c r="D8" s="19" t="s">
        <v>389</v>
      </c>
      <c r="E8" s="19" t="s">
        <v>415</v>
      </c>
      <c r="F8" s="21">
        <v>100</v>
      </c>
      <c r="G8" s="141"/>
      <c r="H8" s="142"/>
      <c r="I8" s="142"/>
      <c r="J8" s="142"/>
      <c r="K8" s="142"/>
      <c r="L8" s="142"/>
      <c r="M8" s="142"/>
      <c r="N8" s="142"/>
      <c r="O8" s="142"/>
      <c r="P8" s="142"/>
      <c r="Q8" s="142"/>
      <c r="R8" s="142"/>
      <c r="S8" s="142"/>
      <c r="T8" s="142"/>
      <c r="U8" s="142"/>
      <c r="V8" s="142"/>
      <c r="W8" s="143">
        <f>C8/F8</f>
        <v>0</v>
      </c>
    </row>
    <row r="9" spans="1:23" x14ac:dyDescent="0.3">
      <c r="A9" s="18" t="str">
        <f>DataEntry!A9</f>
        <v>67-64-1</v>
      </c>
      <c r="B9" s="18" t="str">
        <f>DataEntry!B9</f>
        <v>Acetone</v>
      </c>
      <c r="C9" s="19">
        <f>DataEntry!C9</f>
        <v>0</v>
      </c>
      <c r="D9" s="19" t="s">
        <v>600</v>
      </c>
      <c r="E9" s="19" t="s">
        <v>415</v>
      </c>
      <c r="F9" s="21">
        <v>5000</v>
      </c>
      <c r="G9" s="141"/>
      <c r="H9" s="142"/>
      <c r="I9" s="142"/>
      <c r="J9" s="142"/>
      <c r="K9" s="142"/>
      <c r="L9" s="142"/>
      <c r="M9" s="142"/>
      <c r="N9" s="142"/>
      <c r="O9" s="142"/>
      <c r="P9" s="142"/>
      <c r="Q9" s="142"/>
      <c r="R9" s="142"/>
      <c r="S9" s="142">
        <f>C9/F9</f>
        <v>0</v>
      </c>
      <c r="T9" s="142"/>
      <c r="U9" s="142"/>
      <c r="V9" s="142"/>
      <c r="W9" s="143"/>
    </row>
    <row r="10" spans="1:23" ht="28.8" x14ac:dyDescent="0.3">
      <c r="A10" s="18" t="str">
        <f>DataEntry!A10</f>
        <v>21145-77-7; 1506-02-1</v>
      </c>
      <c r="B10" s="18" t="str">
        <f>DataEntry!B10</f>
        <v>Acetyl-1,1,2,4,4,7 hexamethyltetraline (AHTN), 6-</v>
      </c>
      <c r="C10" s="19">
        <f>DataEntry!C10</f>
        <v>0</v>
      </c>
      <c r="D10" s="19" t="s">
        <v>386</v>
      </c>
      <c r="E10" s="19" t="s">
        <v>415</v>
      </c>
      <c r="F10" s="21">
        <v>30</v>
      </c>
      <c r="G10" s="141" t="s">
        <v>384</v>
      </c>
      <c r="H10" s="142" t="s">
        <v>384</v>
      </c>
      <c r="I10" s="142" t="s">
        <v>384</v>
      </c>
      <c r="J10" s="142" t="s">
        <v>384</v>
      </c>
      <c r="K10" s="142" t="s">
        <v>384</v>
      </c>
      <c r="L10" s="142" t="s">
        <v>384</v>
      </c>
      <c r="M10" s="142">
        <f t="shared" ref="M10:M12" si="3">C10/$F10</f>
        <v>0</v>
      </c>
      <c r="N10" s="142" t="s">
        <v>384</v>
      </c>
      <c r="O10" s="142" t="s">
        <v>384</v>
      </c>
      <c r="P10" s="142" t="s">
        <v>384</v>
      </c>
      <c r="Q10" s="142" t="s">
        <v>384</v>
      </c>
      <c r="R10" s="142"/>
      <c r="S10" s="142" t="s">
        <v>384</v>
      </c>
      <c r="T10" s="142" t="s">
        <v>384</v>
      </c>
      <c r="U10" s="142" t="s">
        <v>384</v>
      </c>
      <c r="V10" s="142" t="s">
        <v>384</v>
      </c>
      <c r="W10" s="143" t="s">
        <v>384</v>
      </c>
    </row>
    <row r="11" spans="1:23" x14ac:dyDescent="0.3">
      <c r="A11" s="18" t="str">
        <f>DataEntry!A11</f>
        <v>79-06-1</v>
      </c>
      <c r="B11" s="18" t="str">
        <f>DataEntry!B11</f>
        <v>Acrylamide</v>
      </c>
      <c r="C11" s="19">
        <f>DataEntry!C11</f>
        <v>0</v>
      </c>
      <c r="D11" s="19" t="s">
        <v>382</v>
      </c>
      <c r="E11" s="19" t="s">
        <v>415</v>
      </c>
      <c r="F11" s="21">
        <v>7</v>
      </c>
      <c r="G11" s="141" t="s">
        <v>384</v>
      </c>
      <c r="H11" s="142" t="s">
        <v>384</v>
      </c>
      <c r="I11" s="142">
        <f>C11/F11</f>
        <v>0</v>
      </c>
      <c r="J11" s="142" t="s">
        <v>384</v>
      </c>
      <c r="K11" s="142" t="s">
        <v>384</v>
      </c>
      <c r="L11" s="142" t="s">
        <v>384</v>
      </c>
      <c r="M11" s="142" t="s">
        <v>384</v>
      </c>
      <c r="N11" s="142" t="s">
        <v>384</v>
      </c>
      <c r="O11" s="142">
        <f>C11/F11</f>
        <v>0</v>
      </c>
      <c r="P11" s="142">
        <f>C11/F11</f>
        <v>0</v>
      </c>
      <c r="Q11" s="142" t="s">
        <v>384</v>
      </c>
      <c r="R11" s="142"/>
      <c r="S11" s="142" t="s">
        <v>384</v>
      </c>
      <c r="T11" s="142" t="s">
        <v>384</v>
      </c>
      <c r="U11" s="142" t="s">
        <v>384</v>
      </c>
      <c r="V11" s="142" t="s">
        <v>384</v>
      </c>
      <c r="W11" s="143" t="s">
        <v>384</v>
      </c>
    </row>
    <row r="12" spans="1:23" x14ac:dyDescent="0.3">
      <c r="A12" s="18" t="str">
        <f>DataEntry!A12</f>
        <v>15972-60-8</v>
      </c>
      <c r="B12" s="18" t="str">
        <f>DataEntry!B12</f>
        <v>Alachlor</v>
      </c>
      <c r="C12" s="19">
        <f>DataEntry!C12</f>
        <v>0</v>
      </c>
      <c r="D12" s="19" t="s">
        <v>389</v>
      </c>
      <c r="E12" s="19" t="s">
        <v>415</v>
      </c>
      <c r="F12" s="21">
        <v>60</v>
      </c>
      <c r="G12" s="141"/>
      <c r="H12" s="142"/>
      <c r="I12" s="142"/>
      <c r="J12" s="142"/>
      <c r="K12" s="142"/>
      <c r="L12" s="142">
        <f>C12/F12</f>
        <v>0</v>
      </c>
      <c r="M12" s="142">
        <f t="shared" si="3"/>
        <v>0</v>
      </c>
      <c r="N12" s="142"/>
      <c r="O12" s="142"/>
      <c r="P12" s="142"/>
      <c r="Q12" s="142"/>
      <c r="R12" s="142"/>
      <c r="S12" s="142">
        <f>C12/F12</f>
        <v>0</v>
      </c>
      <c r="T12" s="142"/>
      <c r="U12" s="142"/>
      <c r="V12" s="142"/>
      <c r="W12" s="143"/>
    </row>
    <row r="13" spans="1:23" x14ac:dyDescent="0.3">
      <c r="A13" s="18" t="str">
        <f>DataEntry!A13</f>
        <v>142363-53-9</v>
      </c>
      <c r="B13" s="18" t="str">
        <f>DataEntry!B13</f>
        <v>Alachlor ESA</v>
      </c>
      <c r="C13" s="19">
        <f>DataEntry!C13</f>
        <v>0</v>
      </c>
      <c r="D13" s="19" t="s">
        <v>406</v>
      </c>
      <c r="E13" s="19" t="s">
        <v>415</v>
      </c>
      <c r="F13" s="21">
        <v>100</v>
      </c>
      <c r="G13" s="141" t="s">
        <v>384</v>
      </c>
      <c r="H13" s="142" t="s">
        <v>384</v>
      </c>
      <c r="I13" s="142" t="s">
        <v>384</v>
      </c>
      <c r="J13" s="142" t="s">
        <v>384</v>
      </c>
      <c r="K13" s="142" t="s">
        <v>384</v>
      </c>
      <c r="L13" s="142">
        <f t="shared" ref="L13:L14" si="4">C13/F13</f>
        <v>0</v>
      </c>
      <c r="M13" s="142" t="s">
        <v>384</v>
      </c>
      <c r="N13" s="142" t="s">
        <v>384</v>
      </c>
      <c r="O13" s="142" t="s">
        <v>384</v>
      </c>
      <c r="P13" s="142" t="s">
        <v>384</v>
      </c>
      <c r="Q13" s="142" t="s">
        <v>384</v>
      </c>
      <c r="R13" s="142"/>
      <c r="S13" s="142" t="s">
        <v>384</v>
      </c>
      <c r="T13" s="142" t="s">
        <v>384</v>
      </c>
      <c r="U13" s="142" t="s">
        <v>384</v>
      </c>
      <c r="V13" s="142" t="s">
        <v>384</v>
      </c>
      <c r="W13" s="143" t="s">
        <v>384</v>
      </c>
    </row>
    <row r="14" spans="1:23" x14ac:dyDescent="0.3">
      <c r="A14" s="18" t="str">
        <f>DataEntry!A14</f>
        <v>171262-17-2</v>
      </c>
      <c r="B14" s="18" t="str">
        <f>DataEntry!B14</f>
        <v>Alachlor OXA</v>
      </c>
      <c r="C14" s="19">
        <f>DataEntry!C14</f>
        <v>0</v>
      </c>
      <c r="D14" s="19" t="s">
        <v>406</v>
      </c>
      <c r="E14" s="19" t="s">
        <v>415</v>
      </c>
      <c r="F14" s="21">
        <v>100</v>
      </c>
      <c r="G14" s="141" t="s">
        <v>384</v>
      </c>
      <c r="H14" s="142" t="s">
        <v>384</v>
      </c>
      <c r="I14" s="142" t="s">
        <v>384</v>
      </c>
      <c r="J14" s="142" t="s">
        <v>384</v>
      </c>
      <c r="K14" s="142" t="s">
        <v>384</v>
      </c>
      <c r="L14" s="142">
        <f t="shared" si="4"/>
        <v>0</v>
      </c>
      <c r="M14" s="142" t="s">
        <v>384</v>
      </c>
      <c r="N14" s="142" t="s">
        <v>384</v>
      </c>
      <c r="O14" s="142" t="s">
        <v>384</v>
      </c>
      <c r="P14" s="142" t="s">
        <v>384</v>
      </c>
      <c r="Q14" s="142" t="s">
        <v>384</v>
      </c>
      <c r="R14" s="142"/>
      <c r="S14" s="142" t="s">
        <v>384</v>
      </c>
      <c r="T14" s="142" t="s">
        <v>384</v>
      </c>
      <c r="U14" s="142" t="s">
        <v>384</v>
      </c>
      <c r="V14" s="142" t="s">
        <v>384</v>
      </c>
      <c r="W14" s="143" t="s">
        <v>384</v>
      </c>
    </row>
    <row r="15" spans="1:23" x14ac:dyDescent="0.3">
      <c r="A15" s="18" t="str">
        <f>DataEntry!A17</f>
        <v>1066-51-9</v>
      </c>
      <c r="B15" s="18" t="str">
        <f>DataEntry!B17</f>
        <v>Aminomethylphosphonic acid (AMPA)</v>
      </c>
      <c r="C15" s="19">
        <f>DataEntry!C17</f>
        <v>0</v>
      </c>
      <c r="D15" s="19" t="s">
        <v>600</v>
      </c>
      <c r="E15" s="19" t="s">
        <v>415</v>
      </c>
      <c r="F15" s="21">
        <v>3000</v>
      </c>
      <c r="G15" s="141"/>
      <c r="H15" s="142"/>
      <c r="I15" s="142"/>
      <c r="J15" s="142"/>
      <c r="K15" s="142"/>
      <c r="L15" s="142"/>
      <c r="M15" s="142">
        <f t="shared" ref="M15" si="5">C15/$F15</f>
        <v>0</v>
      </c>
      <c r="N15" s="142"/>
      <c r="O15" s="142"/>
      <c r="P15" s="142"/>
      <c r="Q15" s="142"/>
      <c r="R15" s="142"/>
      <c r="S15" s="142">
        <f>C15/F15</f>
        <v>0</v>
      </c>
      <c r="T15" s="142"/>
      <c r="U15" s="142"/>
      <c r="V15" s="142"/>
      <c r="W15" s="143"/>
    </row>
    <row r="16" spans="1:23" x14ac:dyDescent="0.3">
      <c r="A16" s="18" t="str">
        <f>DataEntry!A19</f>
        <v>120-12-7</v>
      </c>
      <c r="B16" s="18" t="str">
        <f>DataEntry!B19</f>
        <v>Anthracene</v>
      </c>
      <c r="C16" s="19">
        <f>DataEntry!C19</f>
        <v>0</v>
      </c>
      <c r="D16" s="19" t="s">
        <v>407</v>
      </c>
      <c r="E16" s="19" t="s">
        <v>415</v>
      </c>
      <c r="F16" s="21">
        <v>1000</v>
      </c>
      <c r="G16" s="141"/>
      <c r="H16" s="142"/>
      <c r="I16" s="142"/>
      <c r="J16" s="142"/>
      <c r="K16" s="142"/>
      <c r="L16" s="142"/>
      <c r="M16" s="142"/>
      <c r="N16" s="142"/>
      <c r="O16" s="142"/>
      <c r="P16" s="142"/>
      <c r="Q16" s="142">
        <f>C16/F16</f>
        <v>0</v>
      </c>
      <c r="R16" s="142"/>
      <c r="S16" s="142"/>
      <c r="T16" s="142"/>
      <c r="U16" s="142"/>
      <c r="V16" s="142"/>
      <c r="W16" s="143"/>
    </row>
    <row r="17" spans="1:23" x14ac:dyDescent="0.3">
      <c r="A17" s="18" t="str">
        <f>DataEntry!A23</f>
        <v>25057-89-0</v>
      </c>
      <c r="B17" s="18" t="str">
        <f>DataEntry!B23</f>
        <v>Bentazon</v>
      </c>
      <c r="C17" s="19">
        <f>DataEntry!C23</f>
        <v>0</v>
      </c>
      <c r="D17" s="19" t="s">
        <v>382</v>
      </c>
      <c r="E17" s="19" t="s">
        <v>415</v>
      </c>
      <c r="F17" s="21">
        <v>50</v>
      </c>
      <c r="G17" s="141" t="s">
        <v>384</v>
      </c>
      <c r="H17" s="142" t="s">
        <v>384</v>
      </c>
      <c r="I17" s="142" t="s">
        <v>384</v>
      </c>
      <c r="J17" s="142" t="s">
        <v>384</v>
      </c>
      <c r="K17" s="142" t="s">
        <v>384</v>
      </c>
      <c r="L17" s="142">
        <f t="shared" ref="L17:L18" si="6">C17/F17</f>
        <v>0</v>
      </c>
      <c r="M17" s="142" t="s">
        <v>384</v>
      </c>
      <c r="N17" s="142" t="s">
        <v>384</v>
      </c>
      <c r="O17" s="142" t="s">
        <v>384</v>
      </c>
      <c r="P17" s="142" t="s">
        <v>384</v>
      </c>
      <c r="Q17" s="142" t="s">
        <v>384</v>
      </c>
      <c r="R17" s="142"/>
      <c r="S17" s="142" t="s">
        <v>384</v>
      </c>
      <c r="T17" s="142" t="s">
        <v>384</v>
      </c>
      <c r="U17" s="142" t="s">
        <v>384</v>
      </c>
      <c r="V17" s="142" t="s">
        <v>384</v>
      </c>
      <c r="W17" s="143" t="s">
        <v>384</v>
      </c>
    </row>
    <row r="18" spans="1:23" x14ac:dyDescent="0.3">
      <c r="A18" s="18" t="str">
        <f>DataEntry!A24</f>
        <v>71-43-2</v>
      </c>
      <c r="B18" s="18" t="str">
        <f>DataEntry!B24</f>
        <v>Benzene</v>
      </c>
      <c r="C18" s="19">
        <f>DataEntry!C24</f>
        <v>0</v>
      </c>
      <c r="D18" s="19" t="s">
        <v>385</v>
      </c>
      <c r="E18" s="19" t="s">
        <v>415</v>
      </c>
      <c r="F18" s="21">
        <v>3</v>
      </c>
      <c r="G18" s="141" t="s">
        <v>384</v>
      </c>
      <c r="H18" s="142" t="s">
        <v>384</v>
      </c>
      <c r="I18" s="142" t="s">
        <v>384</v>
      </c>
      <c r="J18" s="142" t="s">
        <v>384</v>
      </c>
      <c r="K18" s="142" t="s">
        <v>384</v>
      </c>
      <c r="L18" s="142">
        <f t="shared" si="6"/>
        <v>0</v>
      </c>
      <c r="M18" s="142" t="s">
        <v>384</v>
      </c>
      <c r="N18" s="142">
        <f>C18/F18</f>
        <v>0</v>
      </c>
      <c r="O18" s="142" t="s">
        <v>384</v>
      </c>
      <c r="P18" s="142" t="s">
        <v>384</v>
      </c>
      <c r="Q18" s="142" t="s">
        <v>384</v>
      </c>
      <c r="R18" s="142"/>
      <c r="S18" s="142" t="s">
        <v>384</v>
      </c>
      <c r="T18" s="142" t="s">
        <v>384</v>
      </c>
      <c r="U18" s="142" t="s">
        <v>384</v>
      </c>
      <c r="V18" s="142" t="s">
        <v>384</v>
      </c>
      <c r="W18" s="143" t="s">
        <v>384</v>
      </c>
    </row>
    <row r="19" spans="1:23" x14ac:dyDescent="0.3">
      <c r="A19" s="18" t="str">
        <f>DataEntry!A25</f>
        <v>50-32-8</v>
      </c>
      <c r="B19" s="18" t="str">
        <f>DataEntry!B25</f>
        <v>Benzo[a]pyrene</v>
      </c>
      <c r="C19" s="19">
        <f>DataEntry!C25</f>
        <v>0</v>
      </c>
      <c r="D19" s="19" t="s">
        <v>600</v>
      </c>
      <c r="E19" s="19" t="s">
        <v>415</v>
      </c>
      <c r="F19" s="21">
        <v>0.5</v>
      </c>
      <c r="G19" s="141" t="s">
        <v>384</v>
      </c>
      <c r="H19" s="142" t="s">
        <v>384</v>
      </c>
      <c r="I19" s="142">
        <f>C19/F19</f>
        <v>0</v>
      </c>
      <c r="J19" s="142" t="s">
        <v>384</v>
      </c>
      <c r="K19" s="142" t="s">
        <v>384</v>
      </c>
      <c r="L19" s="142" t="s">
        <v>384</v>
      </c>
      <c r="M19" s="142" t="s">
        <v>384</v>
      </c>
      <c r="N19" s="142" t="s">
        <v>384</v>
      </c>
      <c r="O19" s="142" t="s">
        <v>384</v>
      </c>
      <c r="P19" s="142">
        <f>C19/F19</f>
        <v>0</v>
      </c>
      <c r="Q19" s="142" t="s">
        <v>384</v>
      </c>
      <c r="R19" s="142"/>
      <c r="S19" s="142" t="s">
        <v>384</v>
      </c>
      <c r="T19" s="142" t="s">
        <v>384</v>
      </c>
      <c r="U19" s="142" t="s">
        <v>384</v>
      </c>
      <c r="V19" s="142" t="s">
        <v>384</v>
      </c>
      <c r="W19" s="143" t="s">
        <v>384</v>
      </c>
    </row>
    <row r="20" spans="1:23" x14ac:dyDescent="0.3">
      <c r="A20" s="18" t="str">
        <f>DataEntry!A27</f>
        <v>119-61-9</v>
      </c>
      <c r="B20" s="18" t="str">
        <f>DataEntry!B27</f>
        <v>Benzophenone</v>
      </c>
      <c r="C20" s="19">
        <f>DataEntry!C27</f>
        <v>0</v>
      </c>
      <c r="D20" s="19" t="s">
        <v>600</v>
      </c>
      <c r="E20" s="19" t="s">
        <v>415</v>
      </c>
      <c r="F20" s="21">
        <v>100</v>
      </c>
      <c r="G20" s="141"/>
      <c r="H20" s="142"/>
      <c r="I20" s="142"/>
      <c r="J20" s="142"/>
      <c r="K20" s="142"/>
      <c r="L20" s="142"/>
      <c r="M20" s="142">
        <f t="shared" ref="M20" si="7">C20/$F20</f>
        <v>0</v>
      </c>
      <c r="N20" s="142"/>
      <c r="O20" s="142"/>
      <c r="P20" s="142"/>
      <c r="Q20" s="142"/>
      <c r="R20" s="142"/>
      <c r="S20" s="142">
        <f>C20/F20</f>
        <v>0</v>
      </c>
      <c r="T20" s="142"/>
      <c r="U20" s="142"/>
      <c r="V20" s="142"/>
      <c r="W20" s="143"/>
    </row>
    <row r="21" spans="1:23" x14ac:dyDescent="0.3">
      <c r="A21" s="18" t="str">
        <f>DataEntry!A28</f>
        <v>95-14-7</v>
      </c>
      <c r="B21" s="18" t="str">
        <f>DataEntry!B28</f>
        <v>Benzotrizole, 1H</v>
      </c>
      <c r="C21" s="19">
        <f>DataEntry!C28</f>
        <v>0</v>
      </c>
      <c r="D21" s="19" t="s">
        <v>600</v>
      </c>
      <c r="E21" s="19" t="s">
        <v>415</v>
      </c>
      <c r="F21" s="21">
        <v>20</v>
      </c>
      <c r="G21" s="141"/>
      <c r="H21" s="142"/>
      <c r="I21" s="142">
        <f t="shared" ref="I21:I23" si="8">C21/F21</f>
        <v>0</v>
      </c>
      <c r="J21" s="142"/>
      <c r="K21" s="142"/>
      <c r="L21" s="142"/>
      <c r="M21" s="142"/>
      <c r="N21" s="142"/>
      <c r="O21" s="142"/>
      <c r="P21" s="142"/>
      <c r="Q21" s="142"/>
      <c r="R21" s="142"/>
      <c r="S21" s="142"/>
      <c r="T21" s="142"/>
      <c r="U21" s="142"/>
      <c r="V21" s="142"/>
      <c r="W21" s="143"/>
    </row>
    <row r="22" spans="1:23" x14ac:dyDescent="0.3">
      <c r="A22" s="18" t="str">
        <f>DataEntry!A29</f>
        <v>29385-43-1</v>
      </c>
      <c r="B22" s="18" t="str">
        <f>DataEntry!B29</f>
        <v>Benzotriazole, methy-1H-(Tolyltriazole)</v>
      </c>
      <c r="C22" s="19">
        <f>DataEntry!C29</f>
        <v>0</v>
      </c>
      <c r="D22" s="19" t="s">
        <v>407</v>
      </c>
      <c r="E22" s="19" t="s">
        <v>415</v>
      </c>
      <c r="F22" s="21">
        <v>20</v>
      </c>
      <c r="G22" s="141"/>
      <c r="H22" s="142"/>
      <c r="I22" s="142">
        <f t="shared" si="8"/>
        <v>0</v>
      </c>
      <c r="J22" s="142"/>
      <c r="K22" s="142"/>
      <c r="L22" s="142"/>
      <c r="M22" s="142"/>
      <c r="N22" s="142"/>
      <c r="O22" s="142"/>
      <c r="P22" s="142"/>
      <c r="Q22" s="142"/>
      <c r="R22" s="142"/>
      <c r="S22" s="142"/>
      <c r="T22" s="142"/>
      <c r="U22" s="142"/>
      <c r="V22" s="142"/>
      <c r="W22" s="143"/>
    </row>
    <row r="23" spans="1:23" x14ac:dyDescent="0.3">
      <c r="A23" s="18" t="str">
        <f>DataEntry!A30</f>
        <v>136-85-6</v>
      </c>
      <c r="B23" s="18" t="str">
        <f>DataEntry!B30</f>
        <v>Benzotrizole, 5-methyl-1H-</v>
      </c>
      <c r="C23" s="19">
        <f>DataEntry!C30</f>
        <v>0</v>
      </c>
      <c r="D23" s="19" t="s">
        <v>407</v>
      </c>
      <c r="E23" s="19" t="s">
        <v>415</v>
      </c>
      <c r="F23" s="21">
        <v>20</v>
      </c>
      <c r="G23" s="141"/>
      <c r="H23" s="142"/>
      <c r="I23" s="142">
        <f t="shared" si="8"/>
        <v>0</v>
      </c>
      <c r="J23" s="142"/>
      <c r="K23" s="142"/>
      <c r="L23" s="142"/>
      <c r="M23" s="142"/>
      <c r="N23" s="142"/>
      <c r="O23" s="142"/>
      <c r="P23" s="142"/>
      <c r="Q23" s="142"/>
      <c r="R23" s="142"/>
      <c r="S23" s="142"/>
      <c r="T23" s="142"/>
      <c r="U23" s="142"/>
      <c r="V23" s="142"/>
      <c r="W23" s="143"/>
    </row>
    <row r="24" spans="1:23" x14ac:dyDescent="0.3">
      <c r="A24" s="18" t="str">
        <f>DataEntry!A32</f>
        <v>92-52-4</v>
      </c>
      <c r="B24" s="18" t="str">
        <f>DataEntry!B32</f>
        <v>Biphenyl</v>
      </c>
      <c r="C24" s="19">
        <f>DataEntry!C32</f>
        <v>0</v>
      </c>
      <c r="D24" s="19" t="s">
        <v>600</v>
      </c>
      <c r="E24" s="19" t="s">
        <v>415</v>
      </c>
      <c r="F24" s="21">
        <v>100</v>
      </c>
      <c r="G24" s="141"/>
      <c r="H24" s="142"/>
      <c r="I24" s="142"/>
      <c r="J24" s="142"/>
      <c r="K24" s="142"/>
      <c r="L24" s="142"/>
      <c r="M24" s="142"/>
      <c r="N24" s="142"/>
      <c r="O24" s="142"/>
      <c r="P24" s="142"/>
      <c r="Q24" s="142"/>
      <c r="R24" s="142"/>
      <c r="S24" s="142">
        <f t="shared" ref="S24:S25" si="9">C24/F24</f>
        <v>0</v>
      </c>
      <c r="T24" s="142"/>
      <c r="U24" s="142"/>
      <c r="V24" s="142"/>
      <c r="W24" s="143"/>
    </row>
    <row r="25" spans="1:23" x14ac:dyDescent="0.3">
      <c r="A25" s="18" t="str">
        <f>DataEntry!A35</f>
        <v>80-05-7</v>
      </c>
      <c r="B25" s="18" t="str">
        <f>DataEntry!B35</f>
        <v>Bisphenol A</v>
      </c>
      <c r="C25" s="19">
        <f>DataEntry!C35</f>
        <v>0</v>
      </c>
      <c r="D25" s="19" t="s">
        <v>382</v>
      </c>
      <c r="E25" s="19" t="s">
        <v>415</v>
      </c>
      <c r="F25" s="21">
        <v>20</v>
      </c>
      <c r="G25" s="141" t="s">
        <v>384</v>
      </c>
      <c r="H25" s="142" t="s">
        <v>384</v>
      </c>
      <c r="I25" s="142" t="s">
        <v>384</v>
      </c>
      <c r="J25" s="142" t="s">
        <v>384</v>
      </c>
      <c r="K25" s="142" t="s">
        <v>384</v>
      </c>
      <c r="L25" s="142" t="s">
        <v>384</v>
      </c>
      <c r="M25" s="142">
        <f t="shared" ref="M25" si="10">C25/$F25</f>
        <v>0</v>
      </c>
      <c r="N25" s="142" t="s">
        <v>384</v>
      </c>
      <c r="O25" s="142" t="s">
        <v>384</v>
      </c>
      <c r="P25" s="142" t="s">
        <v>384</v>
      </c>
      <c r="Q25" s="142" t="s">
        <v>384</v>
      </c>
      <c r="R25" s="142"/>
      <c r="S25" s="142">
        <f t="shared" si="9"/>
        <v>0</v>
      </c>
      <c r="T25" s="142" t="s">
        <v>384</v>
      </c>
      <c r="U25" s="142" t="s">
        <v>384</v>
      </c>
      <c r="V25" s="142" t="s">
        <v>384</v>
      </c>
      <c r="W25" s="143" t="s">
        <v>384</v>
      </c>
    </row>
    <row r="26" spans="1:23" x14ac:dyDescent="0.3">
      <c r="A26" s="18" t="str">
        <f>DataEntry!A36</f>
        <v>7440-42-8</v>
      </c>
      <c r="B26" s="18" t="str">
        <f>DataEntry!B36</f>
        <v>Boron</v>
      </c>
      <c r="C26" s="19">
        <f>DataEntry!C36</f>
        <v>0</v>
      </c>
      <c r="D26" s="19" t="s">
        <v>408</v>
      </c>
      <c r="E26" s="19" t="s">
        <v>415</v>
      </c>
      <c r="F26" s="21">
        <v>500</v>
      </c>
      <c r="G26" s="141"/>
      <c r="H26" s="142"/>
      <c r="I26" s="142">
        <f t="shared" ref="I26:I32" si="11">C26/F26</f>
        <v>0</v>
      </c>
      <c r="J26" s="142"/>
      <c r="K26" s="142"/>
      <c r="L26" s="142"/>
      <c r="M26" s="142"/>
      <c r="N26" s="142"/>
      <c r="O26" s="142"/>
      <c r="P26" s="142"/>
      <c r="Q26" s="142"/>
      <c r="R26" s="142"/>
      <c r="S26" s="142"/>
      <c r="T26" s="142"/>
      <c r="U26" s="142"/>
      <c r="V26" s="142"/>
      <c r="W26" s="143"/>
    </row>
    <row r="27" spans="1:23" x14ac:dyDescent="0.3">
      <c r="A27" s="18" t="str">
        <f>DataEntry!A37</f>
        <v>75-27-4</v>
      </c>
      <c r="B27" s="18" t="str">
        <f>DataEntry!B37</f>
        <v>Bromodichloromethane</v>
      </c>
      <c r="C27" s="19">
        <f>DataEntry!C37</f>
        <v>0</v>
      </c>
      <c r="D27" s="19" t="s">
        <v>600</v>
      </c>
      <c r="E27" s="19" t="s">
        <v>415</v>
      </c>
      <c r="F27" s="21">
        <v>30</v>
      </c>
      <c r="G27" s="141"/>
      <c r="H27" s="142"/>
      <c r="I27" s="142"/>
      <c r="J27" s="142"/>
      <c r="K27" s="142"/>
      <c r="L27" s="142"/>
      <c r="M27" s="142"/>
      <c r="N27" s="142">
        <f>C27/F27</f>
        <v>0</v>
      </c>
      <c r="O27" s="142"/>
      <c r="P27" s="142"/>
      <c r="Q27" s="142"/>
      <c r="R27" s="142"/>
      <c r="S27" s="142"/>
      <c r="T27" s="142"/>
      <c r="U27" s="142"/>
      <c r="V27" s="142">
        <f>C27/F27</f>
        <v>0</v>
      </c>
      <c r="W27" s="143"/>
    </row>
    <row r="28" spans="1:23" x14ac:dyDescent="0.3">
      <c r="A28" s="18" t="str">
        <f>DataEntry!A41</f>
        <v>85-68-7</v>
      </c>
      <c r="B28" s="18" t="str">
        <f>DataEntry!B41</f>
        <v>Butyl benzyl phthalate</v>
      </c>
      <c r="C28" s="19">
        <f>DataEntry!C41</f>
        <v>0</v>
      </c>
      <c r="D28" s="19" t="s">
        <v>382</v>
      </c>
      <c r="E28" s="19" t="s">
        <v>415</v>
      </c>
      <c r="F28" s="21">
        <v>100</v>
      </c>
      <c r="G28" s="141" t="s">
        <v>384</v>
      </c>
      <c r="H28" s="142" t="s">
        <v>384</v>
      </c>
      <c r="I28" s="142">
        <f t="shared" si="11"/>
        <v>0</v>
      </c>
      <c r="J28" s="142" t="s">
        <v>384</v>
      </c>
      <c r="K28" s="142" t="s">
        <v>384</v>
      </c>
      <c r="L28" s="142" t="s">
        <v>384</v>
      </c>
      <c r="M28" s="142" t="s">
        <v>384</v>
      </c>
      <c r="N28" s="142" t="s">
        <v>384</v>
      </c>
      <c r="O28" s="142" t="s">
        <v>384</v>
      </c>
      <c r="P28" s="142" t="s">
        <v>384</v>
      </c>
      <c r="Q28" s="142" t="s">
        <v>384</v>
      </c>
      <c r="R28" s="142"/>
      <c r="S28" s="142" t="s">
        <v>384</v>
      </c>
      <c r="T28" s="142" t="s">
        <v>384</v>
      </c>
      <c r="U28" s="142" t="s">
        <v>384</v>
      </c>
      <c r="V28" s="142" t="s">
        <v>384</v>
      </c>
      <c r="W28" s="143" t="s">
        <v>384</v>
      </c>
    </row>
    <row r="29" spans="1:23" x14ac:dyDescent="0.3">
      <c r="A29" s="18" t="str">
        <f>DataEntry!A43</f>
        <v>7440-43-9</v>
      </c>
      <c r="B29" s="18" t="str">
        <f>DataEntry!B43</f>
        <v>Cadmium</v>
      </c>
      <c r="C29" s="19">
        <f>DataEntry!C43</f>
        <v>0</v>
      </c>
      <c r="D29" s="19" t="s">
        <v>382</v>
      </c>
      <c r="E29" s="19" t="s">
        <v>415</v>
      </c>
      <c r="F29" s="21">
        <v>1</v>
      </c>
      <c r="G29" s="141" t="s">
        <v>384</v>
      </c>
      <c r="H29" s="142" t="s">
        <v>384</v>
      </c>
      <c r="I29" s="142">
        <f t="shared" si="11"/>
        <v>0</v>
      </c>
      <c r="J29" s="142" t="s">
        <v>384</v>
      </c>
      <c r="K29" s="142" t="s">
        <v>384</v>
      </c>
      <c r="L29" s="142" t="s">
        <v>384</v>
      </c>
      <c r="M29" s="142" t="s">
        <v>384</v>
      </c>
      <c r="N29" s="142" t="s">
        <v>384</v>
      </c>
      <c r="O29" s="142" t="s">
        <v>384</v>
      </c>
      <c r="P29" s="142" t="s">
        <v>384</v>
      </c>
      <c r="Q29" s="142" t="s">
        <v>384</v>
      </c>
      <c r="R29" s="142"/>
      <c r="S29" s="142" t="s">
        <v>384</v>
      </c>
      <c r="T29" s="142" t="s">
        <v>384</v>
      </c>
      <c r="U29" s="142">
        <f>C29/F29</f>
        <v>0</v>
      </c>
      <c r="V29" s="142" t="s">
        <v>384</v>
      </c>
      <c r="W29" s="143" t="s">
        <v>384</v>
      </c>
    </row>
    <row r="30" spans="1:23" x14ac:dyDescent="0.3">
      <c r="A30" s="18" t="str">
        <f>DataEntry!A44</f>
        <v>298-46-4</v>
      </c>
      <c r="B30" s="18" t="str">
        <f>DataEntry!B44</f>
        <v>Carbamazepine</v>
      </c>
      <c r="C30" s="19">
        <f>DataEntry!C44</f>
        <v>0</v>
      </c>
      <c r="D30" s="19" t="s">
        <v>386</v>
      </c>
      <c r="E30" s="19" t="s">
        <v>415</v>
      </c>
      <c r="F30" s="21">
        <v>40</v>
      </c>
      <c r="G30" s="141" t="s">
        <v>384</v>
      </c>
      <c r="H30" s="142" t="s">
        <v>384</v>
      </c>
      <c r="I30" s="142">
        <f t="shared" si="11"/>
        <v>0</v>
      </c>
      <c r="J30" s="142">
        <f>C30/F30</f>
        <v>0</v>
      </c>
      <c r="K30" s="142" t="s">
        <v>384</v>
      </c>
      <c r="L30" s="142">
        <f t="shared" ref="L30" si="12">C30/F30</f>
        <v>0</v>
      </c>
      <c r="M30" s="142">
        <f t="shared" ref="M30:M32" si="13">C30/$F30</f>
        <v>0</v>
      </c>
      <c r="N30" s="142">
        <f>C30/F30</f>
        <v>0</v>
      </c>
      <c r="O30" s="142">
        <f>C30/F30</f>
        <v>0</v>
      </c>
      <c r="P30" s="142">
        <f>C30/F30</f>
        <v>0</v>
      </c>
      <c r="Q30" s="142" t="s">
        <v>384</v>
      </c>
      <c r="R30" s="142"/>
      <c r="S30" s="142" t="s">
        <v>384</v>
      </c>
      <c r="T30" s="142" t="s">
        <v>384</v>
      </c>
      <c r="U30" s="142" t="s">
        <v>384</v>
      </c>
      <c r="V30" s="142" t="s">
        <v>384</v>
      </c>
      <c r="W30" s="143">
        <f>C30/F30</f>
        <v>0</v>
      </c>
    </row>
    <row r="31" spans="1:23" x14ac:dyDescent="0.3">
      <c r="A31" s="18" t="str">
        <f>DataEntry!A46</f>
        <v>56-23-5</v>
      </c>
      <c r="B31" s="18" t="str">
        <f>DataEntry!B46</f>
        <v>Carbon tetrachloride</v>
      </c>
      <c r="C31" s="19">
        <f>DataEntry!C46</f>
        <v>0</v>
      </c>
      <c r="D31" s="19" t="s">
        <v>386</v>
      </c>
      <c r="E31" s="19" t="s">
        <v>415</v>
      </c>
      <c r="F31" s="21">
        <v>3</v>
      </c>
      <c r="G31" s="141" t="s">
        <v>384</v>
      </c>
      <c r="H31" s="142" t="s">
        <v>384</v>
      </c>
      <c r="I31" s="142" t="s">
        <v>384</v>
      </c>
      <c r="J31" s="142" t="s">
        <v>384</v>
      </c>
      <c r="K31" s="142" t="s">
        <v>384</v>
      </c>
      <c r="L31" s="142" t="s">
        <v>384</v>
      </c>
      <c r="M31" s="142">
        <f t="shared" si="13"/>
        <v>0</v>
      </c>
      <c r="N31" s="142" t="s">
        <v>384</v>
      </c>
      <c r="O31" s="142" t="s">
        <v>384</v>
      </c>
      <c r="P31" s="142" t="s">
        <v>384</v>
      </c>
      <c r="Q31" s="142" t="s">
        <v>384</v>
      </c>
      <c r="R31" s="142"/>
      <c r="S31" s="142" t="s">
        <v>384</v>
      </c>
      <c r="T31" s="142" t="s">
        <v>384</v>
      </c>
      <c r="U31" s="142" t="s">
        <v>384</v>
      </c>
      <c r="V31" s="142" t="s">
        <v>384</v>
      </c>
      <c r="W31" s="143" t="s">
        <v>384</v>
      </c>
    </row>
    <row r="32" spans="1:23" x14ac:dyDescent="0.3">
      <c r="A32" s="18" t="str">
        <f>DataEntry!A49</f>
        <v>67-66-3</v>
      </c>
      <c r="B32" s="18" t="str">
        <f>DataEntry!B49</f>
        <v>Chloroform</v>
      </c>
      <c r="C32" s="19">
        <f>DataEntry!C49</f>
        <v>0</v>
      </c>
      <c r="D32" s="19" t="s">
        <v>389</v>
      </c>
      <c r="E32" s="19" t="s">
        <v>415</v>
      </c>
      <c r="F32" s="21">
        <v>20</v>
      </c>
      <c r="G32" s="141"/>
      <c r="H32" s="142"/>
      <c r="I32" s="142">
        <f t="shared" si="11"/>
        <v>0</v>
      </c>
      <c r="J32" s="142"/>
      <c r="K32" s="142"/>
      <c r="L32" s="142"/>
      <c r="M32" s="142">
        <f t="shared" si="13"/>
        <v>0</v>
      </c>
      <c r="N32" s="142">
        <f>C32/F32</f>
        <v>0</v>
      </c>
      <c r="O32" s="142"/>
      <c r="P32" s="142"/>
      <c r="Q32" s="142"/>
      <c r="R32" s="142"/>
      <c r="S32" s="142"/>
      <c r="T32" s="142"/>
      <c r="U32" s="142"/>
      <c r="V32" s="142"/>
      <c r="W32" s="143"/>
    </row>
    <row r="33" spans="1:23" x14ac:dyDescent="0.3">
      <c r="A33" s="18" t="str">
        <f>DataEntry!A51</f>
        <v>1897-45-6</v>
      </c>
      <c r="B33" s="18" t="str">
        <f>DataEntry!B51</f>
        <v>Chlorothalonil</v>
      </c>
      <c r="C33" s="19">
        <f>DataEntry!C51</f>
        <v>0</v>
      </c>
      <c r="D33" s="19" t="s">
        <v>643</v>
      </c>
      <c r="E33" s="19" t="s">
        <v>415</v>
      </c>
      <c r="F33" s="21">
        <v>2</v>
      </c>
      <c r="G33" s="141"/>
      <c r="H33" s="142"/>
      <c r="I33" s="142"/>
      <c r="J33" s="142"/>
      <c r="K33" s="142">
        <f>C33/F33</f>
        <v>0</v>
      </c>
      <c r="L33" s="142"/>
      <c r="M33" s="142"/>
      <c r="N33" s="142"/>
      <c r="O33" s="142"/>
      <c r="P33" s="142"/>
      <c r="Q33" s="142"/>
      <c r="R33" s="142"/>
      <c r="S33" s="142"/>
      <c r="T33" s="142"/>
      <c r="U33" s="142"/>
      <c r="V33" s="142"/>
      <c r="W33" s="143"/>
    </row>
    <row r="34" spans="1:23" x14ac:dyDescent="0.3">
      <c r="A34" s="18" t="str">
        <f>DataEntry!A52</f>
        <v>2921-88-2</v>
      </c>
      <c r="B34" s="18" t="str">
        <f>DataEntry!B52</f>
        <v>Chlorpyrifos</v>
      </c>
      <c r="C34" s="19">
        <f>DataEntry!C52</f>
        <v>0</v>
      </c>
      <c r="D34" s="19" t="s">
        <v>387</v>
      </c>
      <c r="E34" s="19" t="s">
        <v>415</v>
      </c>
      <c r="F34" s="21">
        <v>0.6</v>
      </c>
      <c r="G34" s="141" t="s">
        <v>384</v>
      </c>
      <c r="H34" s="142" t="s">
        <v>384</v>
      </c>
      <c r="I34" s="142" t="s">
        <v>384</v>
      </c>
      <c r="J34" s="142" t="s">
        <v>384</v>
      </c>
      <c r="K34" s="142" t="s">
        <v>384</v>
      </c>
      <c r="L34" s="142" t="s">
        <v>384</v>
      </c>
      <c r="M34" s="142" t="s">
        <v>384</v>
      </c>
      <c r="N34" s="142" t="s">
        <v>384</v>
      </c>
      <c r="O34" s="142" t="s">
        <v>384</v>
      </c>
      <c r="P34" s="142">
        <f t="shared" ref="P34:P35" si="14">C34/F34</f>
        <v>0</v>
      </c>
      <c r="Q34" s="142" t="s">
        <v>384</v>
      </c>
      <c r="R34" s="142"/>
      <c r="S34" s="142" t="s">
        <v>384</v>
      </c>
      <c r="T34" s="142" t="s">
        <v>384</v>
      </c>
      <c r="U34" s="142" t="s">
        <v>384</v>
      </c>
      <c r="V34" s="142" t="s">
        <v>384</v>
      </c>
      <c r="W34" s="143" t="s">
        <v>384</v>
      </c>
    </row>
    <row r="35" spans="1:23" x14ac:dyDescent="0.3">
      <c r="A35" s="18" t="str">
        <f>DataEntry!A53</f>
        <v>5598-15-2</v>
      </c>
      <c r="B35" s="18" t="str">
        <f>DataEntry!B53</f>
        <v>Chlorpyrifos oxon</v>
      </c>
      <c r="C35" s="19">
        <f>DataEntry!C53</f>
        <v>0</v>
      </c>
      <c r="D35" s="19" t="s">
        <v>388</v>
      </c>
      <c r="E35" s="19" t="s">
        <v>415</v>
      </c>
      <c r="F35" s="21">
        <v>0.4</v>
      </c>
      <c r="G35" s="141" t="s">
        <v>384</v>
      </c>
      <c r="H35" s="142" t="s">
        <v>384</v>
      </c>
      <c r="I35" s="142" t="s">
        <v>384</v>
      </c>
      <c r="J35" s="142" t="s">
        <v>384</v>
      </c>
      <c r="K35" s="142" t="s">
        <v>384</v>
      </c>
      <c r="L35" s="142" t="s">
        <v>384</v>
      </c>
      <c r="M35" s="142" t="s">
        <v>384</v>
      </c>
      <c r="N35" s="142" t="s">
        <v>384</v>
      </c>
      <c r="O35" s="142" t="s">
        <v>384</v>
      </c>
      <c r="P35" s="142">
        <f t="shared" si="14"/>
        <v>0</v>
      </c>
      <c r="Q35" s="142" t="s">
        <v>384</v>
      </c>
      <c r="R35" s="142"/>
      <c r="S35" s="142" t="s">
        <v>384</v>
      </c>
      <c r="T35" s="142" t="s">
        <v>384</v>
      </c>
      <c r="U35" s="142" t="s">
        <v>384</v>
      </c>
      <c r="V35" s="142" t="s">
        <v>384</v>
      </c>
      <c r="W35" s="143" t="s">
        <v>384</v>
      </c>
    </row>
    <row r="36" spans="1:23" ht="28.8" x14ac:dyDescent="0.3">
      <c r="A36" s="18" t="str">
        <f>DataEntry!A56</f>
        <v>210880-92-5; (Formerly 205510-53-8)</v>
      </c>
      <c r="B36" s="18" t="str">
        <f>DataEntry!B56</f>
        <v>Clothianidin</v>
      </c>
      <c r="C36" s="19">
        <f>DataEntry!C56</f>
        <v>0</v>
      </c>
      <c r="D36" s="19" t="s">
        <v>389</v>
      </c>
      <c r="E36" s="19" t="s">
        <v>415</v>
      </c>
      <c r="F36" s="21">
        <v>200</v>
      </c>
      <c r="G36" s="141"/>
      <c r="H36" s="142"/>
      <c r="I36" s="142">
        <f t="shared" ref="I36:I48" si="15">C36/F36</f>
        <v>0</v>
      </c>
      <c r="J36" s="142"/>
      <c r="K36" s="142"/>
      <c r="L36" s="142"/>
      <c r="M36" s="142"/>
      <c r="N36" s="142"/>
      <c r="O36" s="142"/>
      <c r="P36" s="142"/>
      <c r="Q36" s="142"/>
      <c r="R36" s="142"/>
      <c r="S36" s="142"/>
      <c r="T36" s="142"/>
      <c r="U36" s="142"/>
      <c r="V36" s="142"/>
      <c r="W36" s="143"/>
    </row>
    <row r="37" spans="1:23" x14ac:dyDescent="0.3">
      <c r="A37" s="18" t="str">
        <f>DataEntry!A58</f>
        <v>21725-46-2</v>
      </c>
      <c r="B37" s="18" t="str">
        <f>DataEntry!B58</f>
        <v>Cyanazine</v>
      </c>
      <c r="C37" s="19">
        <f>DataEntry!C58</f>
        <v>0</v>
      </c>
      <c r="D37" s="19" t="s">
        <v>389</v>
      </c>
      <c r="E37" s="19" t="s">
        <v>415</v>
      </c>
      <c r="F37" s="21">
        <v>3</v>
      </c>
      <c r="G37" s="141"/>
      <c r="H37" s="142"/>
      <c r="I37" s="142">
        <f t="shared" si="15"/>
        <v>0</v>
      </c>
      <c r="J37" s="142">
        <f t="shared" ref="J37:J44" si="16">C37/F37</f>
        <v>0</v>
      </c>
      <c r="K37" s="142"/>
      <c r="L37" s="142"/>
      <c r="M37" s="142">
        <f t="shared" ref="M37:M44" si="17">C37/$F37</f>
        <v>0</v>
      </c>
      <c r="N37" s="142"/>
      <c r="O37" s="142"/>
      <c r="P37" s="142"/>
      <c r="Q37" s="142"/>
      <c r="R37" s="142"/>
      <c r="S37" s="142">
        <f t="shared" ref="S37:S44" si="18">C37/F37</f>
        <v>0</v>
      </c>
      <c r="T37" s="142"/>
      <c r="U37" s="142"/>
      <c r="V37" s="142"/>
      <c r="W37" s="143"/>
    </row>
    <row r="38" spans="1:23" ht="28.8" x14ac:dyDescent="0.3">
      <c r="A38" s="18" t="str">
        <f>DataEntry!A59</f>
        <v>36576-43-9</v>
      </c>
      <c r="B38" s="18" t="str">
        <f>DataEntry!B59</f>
        <v>Cyanazine acid (CAC) (degradate of Cyanazine)</v>
      </c>
      <c r="C38" s="19">
        <f>DataEntry!C59</f>
        <v>0</v>
      </c>
      <c r="D38" s="19" t="s">
        <v>545</v>
      </c>
      <c r="E38" s="19" t="s">
        <v>415</v>
      </c>
      <c r="F38" s="21">
        <v>3</v>
      </c>
      <c r="G38" s="141"/>
      <c r="H38" s="142"/>
      <c r="I38" s="142">
        <f t="shared" si="15"/>
        <v>0</v>
      </c>
      <c r="J38" s="142">
        <f t="shared" si="16"/>
        <v>0</v>
      </c>
      <c r="K38" s="142"/>
      <c r="L38" s="142"/>
      <c r="M38" s="142">
        <f t="shared" si="17"/>
        <v>0</v>
      </c>
      <c r="N38" s="142"/>
      <c r="O38" s="142"/>
      <c r="P38" s="142"/>
      <c r="Q38" s="142"/>
      <c r="R38" s="142"/>
      <c r="S38" s="142">
        <f t="shared" si="18"/>
        <v>0</v>
      </c>
      <c r="T38" s="142"/>
      <c r="U38" s="142"/>
      <c r="V38" s="142"/>
      <c r="W38" s="143"/>
    </row>
    <row r="39" spans="1:23" ht="28.8" x14ac:dyDescent="0.3">
      <c r="A39" s="18" t="str">
        <f>DataEntry!A60</f>
        <v>36576-42-8</v>
      </c>
      <c r="B39" s="18" t="str">
        <f>DataEntry!B60</f>
        <v>Cyanazine amide (CAM) (degradate of Cyanazine)</v>
      </c>
      <c r="C39" s="19">
        <f>DataEntry!C60</f>
        <v>0</v>
      </c>
      <c r="D39" s="19" t="s">
        <v>545</v>
      </c>
      <c r="E39" s="19" t="s">
        <v>415</v>
      </c>
      <c r="F39" s="21">
        <v>3</v>
      </c>
      <c r="G39" s="141"/>
      <c r="H39" s="142"/>
      <c r="I39" s="142">
        <f t="shared" si="15"/>
        <v>0</v>
      </c>
      <c r="J39" s="142">
        <f t="shared" si="16"/>
        <v>0</v>
      </c>
      <c r="K39" s="142"/>
      <c r="L39" s="142"/>
      <c r="M39" s="142">
        <f t="shared" si="17"/>
        <v>0</v>
      </c>
      <c r="N39" s="142"/>
      <c r="O39" s="142"/>
      <c r="P39" s="142"/>
      <c r="Q39" s="142"/>
      <c r="R39" s="142"/>
      <c r="S39" s="142">
        <f t="shared" si="18"/>
        <v>0</v>
      </c>
      <c r="T39" s="142"/>
      <c r="U39" s="142"/>
      <c r="V39" s="142"/>
      <c r="W39" s="143"/>
    </row>
    <row r="40" spans="1:23" ht="28.8" x14ac:dyDescent="0.3">
      <c r="A40" s="18" t="str">
        <f>DataEntry!A63</f>
        <v>21725-40-6</v>
      </c>
      <c r="B40" s="18" t="str">
        <f>DataEntry!B63</f>
        <v>Deethylcyanazine (DEC) (degradate of Cyanazine)</v>
      </c>
      <c r="C40" s="19">
        <f>DataEntry!C63</f>
        <v>0</v>
      </c>
      <c r="D40" s="19" t="s">
        <v>545</v>
      </c>
      <c r="E40" s="19" t="s">
        <v>415</v>
      </c>
      <c r="F40" s="21">
        <v>3</v>
      </c>
      <c r="G40" s="141"/>
      <c r="H40" s="142"/>
      <c r="I40" s="142">
        <f t="shared" si="15"/>
        <v>0</v>
      </c>
      <c r="J40" s="142">
        <f t="shared" si="16"/>
        <v>0</v>
      </c>
      <c r="K40" s="142"/>
      <c r="L40" s="142"/>
      <c r="M40" s="142">
        <f t="shared" si="17"/>
        <v>0</v>
      </c>
      <c r="N40" s="142"/>
      <c r="O40" s="142"/>
      <c r="P40" s="142"/>
      <c r="Q40" s="142"/>
      <c r="R40" s="142"/>
      <c r="S40" s="142">
        <f t="shared" si="18"/>
        <v>0</v>
      </c>
      <c r="T40" s="142"/>
      <c r="U40" s="142"/>
      <c r="V40" s="142"/>
      <c r="W40" s="143"/>
    </row>
    <row r="41" spans="1:23" ht="28.8" x14ac:dyDescent="0.3">
      <c r="A41" s="18" t="str">
        <f>DataEntry!A64</f>
        <v>36749-35-6</v>
      </c>
      <c r="B41" s="18" t="str">
        <f>DataEntry!B64</f>
        <v>Deethylcyanazine acid (DCAC) (degradate of Cyanazine)</v>
      </c>
      <c r="C41" s="19">
        <f>DataEntry!C64</f>
        <v>0</v>
      </c>
      <c r="D41" s="19" t="s">
        <v>545</v>
      </c>
      <c r="E41" s="19" t="s">
        <v>415</v>
      </c>
      <c r="F41" s="21">
        <v>3</v>
      </c>
      <c r="G41" s="141"/>
      <c r="H41" s="142"/>
      <c r="I41" s="142">
        <f t="shared" si="15"/>
        <v>0</v>
      </c>
      <c r="J41" s="142">
        <f t="shared" si="16"/>
        <v>0</v>
      </c>
      <c r="K41" s="142"/>
      <c r="L41" s="142"/>
      <c r="M41" s="142">
        <f t="shared" si="17"/>
        <v>0</v>
      </c>
      <c r="N41" s="142"/>
      <c r="O41" s="142"/>
      <c r="P41" s="142"/>
      <c r="Q41" s="142"/>
      <c r="R41" s="142"/>
      <c r="S41" s="142">
        <f t="shared" si="18"/>
        <v>0</v>
      </c>
      <c r="T41" s="142"/>
      <c r="U41" s="142"/>
      <c r="V41" s="142"/>
      <c r="W41" s="143"/>
    </row>
    <row r="42" spans="1:23" ht="28.8" x14ac:dyDescent="0.3">
      <c r="A42" s="18" t="str">
        <f>DataEntry!A65</f>
        <v>36556-77-1</v>
      </c>
      <c r="B42" s="18" t="str">
        <f>DataEntry!B65</f>
        <v>Deethylcyanazine amide (DCAM) (degradate of Cyanazine)</v>
      </c>
      <c r="C42" s="19">
        <f>DataEntry!C65</f>
        <v>0</v>
      </c>
      <c r="D42" s="19" t="s">
        <v>545</v>
      </c>
      <c r="E42" s="19" t="s">
        <v>415</v>
      </c>
      <c r="F42" s="21">
        <v>3</v>
      </c>
      <c r="G42" s="141"/>
      <c r="H42" s="142"/>
      <c r="I42" s="142">
        <f t="shared" si="15"/>
        <v>0</v>
      </c>
      <c r="J42" s="142">
        <f t="shared" si="16"/>
        <v>0</v>
      </c>
      <c r="K42" s="142"/>
      <c r="L42" s="142"/>
      <c r="M42" s="142">
        <f t="shared" si="17"/>
        <v>0</v>
      </c>
      <c r="N42" s="142"/>
      <c r="O42" s="142"/>
      <c r="P42" s="142"/>
      <c r="Q42" s="142"/>
      <c r="R42" s="142"/>
      <c r="S42" s="142">
        <f t="shared" si="18"/>
        <v>0</v>
      </c>
      <c r="T42" s="142"/>
      <c r="U42" s="142"/>
      <c r="V42" s="142"/>
      <c r="W42" s="143"/>
    </row>
    <row r="43" spans="1:23" ht="72" x14ac:dyDescent="0.3">
      <c r="A43" s="18" t="str">
        <f>DataEntry!A66</f>
        <v>3397-62-4</v>
      </c>
      <c r="B43" s="18" t="str">
        <f>DataEntry!B66</f>
        <v>Deethyldeisopropylatrazine (DACT, DEDI, DDA) (degradate of Atrazine and Cyanazine. Use Cyanazine guidance if Cyanazine, CAC, CAM, DEC, DCAC or DCAM ARE present)</v>
      </c>
      <c r="C43" s="19">
        <f>DataEntry!C66</f>
        <v>0</v>
      </c>
      <c r="D43" s="19" t="s">
        <v>545</v>
      </c>
      <c r="E43" s="19" t="s">
        <v>415</v>
      </c>
      <c r="F43" s="21">
        <v>3</v>
      </c>
      <c r="G43" s="141"/>
      <c r="H43" s="142"/>
      <c r="I43" s="142">
        <f t="shared" si="15"/>
        <v>0</v>
      </c>
      <c r="J43" s="142">
        <f t="shared" si="16"/>
        <v>0</v>
      </c>
      <c r="K43" s="142"/>
      <c r="L43" s="142"/>
      <c r="M43" s="142">
        <f t="shared" si="17"/>
        <v>0</v>
      </c>
      <c r="N43" s="142"/>
      <c r="O43" s="142"/>
      <c r="P43" s="142"/>
      <c r="Q43" s="142"/>
      <c r="R43" s="142"/>
      <c r="S43" s="142">
        <f t="shared" si="18"/>
        <v>0</v>
      </c>
      <c r="T43" s="142"/>
      <c r="U43" s="142"/>
      <c r="V43" s="142"/>
      <c r="W43" s="143"/>
    </row>
    <row r="44" spans="1:23" ht="57.6" x14ac:dyDescent="0.3">
      <c r="A44" s="18" t="str">
        <f>DataEntry!A68</f>
        <v>1007-28-9</v>
      </c>
      <c r="B44" s="18" t="str">
        <f>DataEntry!B68</f>
        <v>Deisopropylatrazine (DIA) (degradate of Atrazine and Cyanazine. Use Cyanazine guidance if Cyanazine, CAC, CAM, DEC, DCAC or DCAM ARE present)</v>
      </c>
      <c r="C44" s="19">
        <f>DataEntry!C68</f>
        <v>0</v>
      </c>
      <c r="D44" s="19" t="s">
        <v>545</v>
      </c>
      <c r="E44" s="19" t="s">
        <v>415</v>
      </c>
      <c r="F44" s="21">
        <v>3</v>
      </c>
      <c r="G44" s="141"/>
      <c r="H44" s="142"/>
      <c r="I44" s="142">
        <f t="shared" si="15"/>
        <v>0</v>
      </c>
      <c r="J44" s="142">
        <f t="shared" si="16"/>
        <v>0</v>
      </c>
      <c r="K44" s="142"/>
      <c r="L44" s="142"/>
      <c r="M44" s="142">
        <f t="shared" si="17"/>
        <v>0</v>
      </c>
      <c r="N44" s="142"/>
      <c r="O44" s="142"/>
      <c r="P44" s="142"/>
      <c r="Q44" s="142"/>
      <c r="R44" s="142"/>
      <c r="S44" s="142">
        <f t="shared" si="18"/>
        <v>0</v>
      </c>
      <c r="T44" s="142"/>
      <c r="U44" s="142"/>
      <c r="V44" s="142"/>
      <c r="W44" s="143"/>
    </row>
    <row r="45" spans="1:23" ht="28.8" x14ac:dyDescent="0.3">
      <c r="A45" s="18" t="str">
        <f>DataEntry!A70</f>
        <v>93413-62-8; 386750-22-7; 300827-87-6; 93414-04-1</v>
      </c>
      <c r="B45" s="18" t="str">
        <f>DataEntry!B70</f>
        <v>Desvenlafaxine - free base and succinate salt</v>
      </c>
      <c r="C45" s="19">
        <f>DataEntry!C70</f>
        <v>0</v>
      </c>
      <c r="D45" s="19" t="s">
        <v>409</v>
      </c>
      <c r="E45" s="19" t="s">
        <v>415</v>
      </c>
      <c r="F45" s="21">
        <v>20</v>
      </c>
      <c r="G45" s="141" t="s">
        <v>384</v>
      </c>
      <c r="H45" s="142" t="s">
        <v>384</v>
      </c>
      <c r="I45" s="142">
        <f t="shared" si="15"/>
        <v>0</v>
      </c>
      <c r="J45" s="142" t="s">
        <v>384</v>
      </c>
      <c r="K45" s="142">
        <f>C45/F45</f>
        <v>0</v>
      </c>
      <c r="L45" s="142" t="s">
        <v>384</v>
      </c>
      <c r="M45" s="142" t="s">
        <v>384</v>
      </c>
      <c r="N45" s="142" t="s">
        <v>384</v>
      </c>
      <c r="O45" s="142">
        <f>C45/F45</f>
        <v>0</v>
      </c>
      <c r="P45" s="142">
        <f t="shared" ref="P45:P49" si="19">C45/F45</f>
        <v>0</v>
      </c>
      <c r="Q45" s="142" t="s">
        <v>384</v>
      </c>
      <c r="R45" s="142"/>
      <c r="S45" s="142" t="s">
        <v>384</v>
      </c>
      <c r="T45" s="142" t="s">
        <v>384</v>
      </c>
      <c r="U45" s="142" t="s">
        <v>384</v>
      </c>
      <c r="V45" s="142" t="s">
        <v>384</v>
      </c>
      <c r="W45" s="143" t="s">
        <v>384</v>
      </c>
    </row>
    <row r="46" spans="1:23" x14ac:dyDescent="0.3">
      <c r="A46" s="18" t="str">
        <f>DataEntry!A72</f>
        <v>106-93-4</v>
      </c>
      <c r="B46" s="18" t="str">
        <f>DataEntry!B72</f>
        <v>Dibromoethane, 1,2-</v>
      </c>
      <c r="C46" s="19">
        <f>DataEntry!C72</f>
        <v>0</v>
      </c>
      <c r="D46" s="19" t="s">
        <v>643</v>
      </c>
      <c r="E46" s="19" t="s">
        <v>415</v>
      </c>
      <c r="F46" s="21">
        <v>10</v>
      </c>
      <c r="G46" s="141"/>
      <c r="H46" s="142"/>
      <c r="I46" s="142"/>
      <c r="J46" s="142">
        <f>C46/F46</f>
        <v>0</v>
      </c>
      <c r="K46" s="142"/>
      <c r="L46" s="142"/>
      <c r="M46" s="142">
        <f>C46/F46</f>
        <v>0</v>
      </c>
      <c r="N46" s="142">
        <f>C46/F46</f>
        <v>0</v>
      </c>
      <c r="O46" s="142">
        <f>C46/F46</f>
        <v>0</v>
      </c>
      <c r="P46" s="142"/>
      <c r="Q46" s="142"/>
      <c r="R46" s="142"/>
      <c r="S46" s="142"/>
      <c r="T46" s="142">
        <f>C46/F46</f>
        <v>0</v>
      </c>
      <c r="U46" s="142"/>
      <c r="V46" s="142"/>
      <c r="W46" s="143"/>
    </row>
    <row r="47" spans="1:23" x14ac:dyDescent="0.3">
      <c r="A47" s="18" t="str">
        <f>DataEntry!A73</f>
        <v>84-74-2</v>
      </c>
      <c r="B47" s="18" t="str">
        <f>DataEntry!B73</f>
        <v>Dibutyl phthalate</v>
      </c>
      <c r="C47" s="19">
        <f>DataEntry!C73</f>
        <v>0</v>
      </c>
      <c r="D47" s="19" t="s">
        <v>382</v>
      </c>
      <c r="E47" s="19" t="s">
        <v>415</v>
      </c>
      <c r="F47" s="21">
        <v>20</v>
      </c>
      <c r="G47" s="141" t="s">
        <v>384</v>
      </c>
      <c r="H47" s="142" t="s">
        <v>384</v>
      </c>
      <c r="I47" s="142">
        <f t="shared" si="15"/>
        <v>0</v>
      </c>
      <c r="J47" s="142" t="s">
        <v>384</v>
      </c>
      <c r="K47" s="142" t="s">
        <v>384</v>
      </c>
      <c r="L47" s="142" t="s">
        <v>384</v>
      </c>
      <c r="M47" s="142" t="s">
        <v>384</v>
      </c>
      <c r="N47" s="142" t="s">
        <v>384</v>
      </c>
      <c r="O47" s="142" t="s">
        <v>384</v>
      </c>
      <c r="P47" s="142" t="s">
        <v>384</v>
      </c>
      <c r="Q47" s="142" t="s">
        <v>384</v>
      </c>
      <c r="R47" s="142"/>
      <c r="S47" s="142" t="s">
        <v>384</v>
      </c>
      <c r="T47" s="142" t="s">
        <v>384</v>
      </c>
      <c r="U47" s="142" t="s">
        <v>384</v>
      </c>
      <c r="V47" s="142" t="s">
        <v>384</v>
      </c>
      <c r="W47" s="143" t="s">
        <v>384</v>
      </c>
    </row>
    <row r="48" spans="1:23" x14ac:dyDescent="0.3">
      <c r="A48" s="18" t="str">
        <f>DataEntry!A76</f>
        <v>106-46-7</v>
      </c>
      <c r="B48" s="18" t="str">
        <f>DataEntry!B76</f>
        <v>Dichlorobenzene, 1,4-</v>
      </c>
      <c r="C48" s="19">
        <f>DataEntry!C76</f>
        <v>0</v>
      </c>
      <c r="D48" s="19" t="s">
        <v>600</v>
      </c>
      <c r="E48" s="19" t="s">
        <v>415</v>
      </c>
      <c r="F48" s="21">
        <v>50</v>
      </c>
      <c r="G48" s="141"/>
      <c r="H48" s="142"/>
      <c r="I48" s="142">
        <f t="shared" si="15"/>
        <v>0</v>
      </c>
      <c r="J48" s="142"/>
      <c r="K48" s="142"/>
      <c r="L48" s="142"/>
      <c r="M48" s="142">
        <f t="shared" ref="M48:M50" si="20">C48/$F48</f>
        <v>0</v>
      </c>
      <c r="N48" s="142"/>
      <c r="O48" s="142"/>
      <c r="P48" s="142">
        <f t="shared" si="19"/>
        <v>0</v>
      </c>
      <c r="Q48" s="142"/>
      <c r="R48" s="142"/>
      <c r="S48" s="142"/>
      <c r="T48" s="142"/>
      <c r="U48" s="142"/>
      <c r="V48" s="142"/>
      <c r="W48" s="143"/>
    </row>
    <row r="49" spans="1:23" x14ac:dyDescent="0.3">
      <c r="A49" s="18" t="str">
        <f>DataEntry!A82</f>
        <v>75-34-3</v>
      </c>
      <c r="B49" s="18" t="str">
        <f>DataEntry!B82</f>
        <v>Dichloroethane, 1,1-</v>
      </c>
      <c r="C49" s="19">
        <f>DataEntry!C82</f>
        <v>0</v>
      </c>
      <c r="D49" s="19" t="s">
        <v>406</v>
      </c>
      <c r="E49" s="19" t="s">
        <v>415</v>
      </c>
      <c r="F49" s="21">
        <v>400</v>
      </c>
      <c r="G49" s="141" t="s">
        <v>384</v>
      </c>
      <c r="H49" s="142" t="s">
        <v>384</v>
      </c>
      <c r="I49" s="142" t="s">
        <v>384</v>
      </c>
      <c r="J49" s="142" t="s">
        <v>384</v>
      </c>
      <c r="K49" s="142" t="s">
        <v>384</v>
      </c>
      <c r="L49" s="142" t="s">
        <v>384</v>
      </c>
      <c r="M49" s="142" t="s">
        <v>384</v>
      </c>
      <c r="N49" s="142" t="s">
        <v>384</v>
      </c>
      <c r="O49" s="142" t="s">
        <v>384</v>
      </c>
      <c r="P49" s="142">
        <f t="shared" si="19"/>
        <v>0</v>
      </c>
      <c r="Q49" s="142" t="s">
        <v>384</v>
      </c>
      <c r="R49" s="142"/>
      <c r="S49" s="142" t="s">
        <v>384</v>
      </c>
      <c r="T49" s="142" t="s">
        <v>384</v>
      </c>
      <c r="U49" s="142" t="s">
        <v>384</v>
      </c>
      <c r="V49" s="142" t="s">
        <v>384</v>
      </c>
      <c r="W49" s="143" t="s">
        <v>384</v>
      </c>
    </row>
    <row r="50" spans="1:23" x14ac:dyDescent="0.3">
      <c r="A50" s="18" t="str">
        <f>DataEntry!A83</f>
        <v>107-06-2</v>
      </c>
      <c r="B50" s="18" t="str">
        <f>DataEntry!B83</f>
        <v>Dichloroethane (EDC), 1,2-</v>
      </c>
      <c r="C50" s="19">
        <f>DataEntry!C83</f>
        <v>0</v>
      </c>
      <c r="D50" s="19" t="s">
        <v>386</v>
      </c>
      <c r="E50" s="19" t="s">
        <v>415</v>
      </c>
      <c r="F50" s="21">
        <v>200</v>
      </c>
      <c r="G50" s="141" t="s">
        <v>384</v>
      </c>
      <c r="H50" s="142" t="s">
        <v>384</v>
      </c>
      <c r="I50" s="142" t="s">
        <v>384</v>
      </c>
      <c r="J50" s="142" t="s">
        <v>384</v>
      </c>
      <c r="K50" s="142" t="s">
        <v>384</v>
      </c>
      <c r="L50" s="142" t="s">
        <v>384</v>
      </c>
      <c r="M50" s="142">
        <f t="shared" si="20"/>
        <v>0</v>
      </c>
      <c r="N50" s="142" t="s">
        <v>384</v>
      </c>
      <c r="O50" s="142" t="s">
        <v>384</v>
      </c>
      <c r="P50" s="142" t="s">
        <v>384</v>
      </c>
      <c r="Q50" s="142" t="s">
        <v>384</v>
      </c>
      <c r="R50" s="142"/>
      <c r="S50" s="142" t="s">
        <v>384</v>
      </c>
      <c r="T50" s="142" t="s">
        <v>384</v>
      </c>
      <c r="U50" s="142" t="s">
        <v>384</v>
      </c>
      <c r="V50" s="142" t="s">
        <v>384</v>
      </c>
      <c r="W50" s="143" t="s">
        <v>384</v>
      </c>
    </row>
    <row r="51" spans="1:23" x14ac:dyDescent="0.3">
      <c r="A51" s="18" t="str">
        <f>DataEntry!A84</f>
        <v>156-59-2</v>
      </c>
      <c r="B51" s="18" t="str">
        <f>DataEntry!B84</f>
        <v>Dichloroethene, cis-1,2-</v>
      </c>
      <c r="C51" s="19">
        <f>DataEntry!C84</f>
        <v>0</v>
      </c>
      <c r="D51" s="19" t="s">
        <v>389</v>
      </c>
      <c r="E51" s="19" t="s">
        <v>415</v>
      </c>
      <c r="F51" s="21">
        <v>10</v>
      </c>
      <c r="G51" s="141" t="s">
        <v>384</v>
      </c>
      <c r="H51" s="142" t="s">
        <v>384</v>
      </c>
      <c r="I51" s="142" t="s">
        <v>384</v>
      </c>
      <c r="J51" s="142" t="s">
        <v>384</v>
      </c>
      <c r="K51" s="142" t="s">
        <v>384</v>
      </c>
      <c r="L51" s="142" t="s">
        <v>384</v>
      </c>
      <c r="M51" s="142" t="s">
        <v>384</v>
      </c>
      <c r="N51" s="142" t="s">
        <v>384</v>
      </c>
      <c r="O51" s="142" t="s">
        <v>384</v>
      </c>
      <c r="P51" s="142" t="s">
        <v>384</v>
      </c>
      <c r="Q51" s="142" t="s">
        <v>384</v>
      </c>
      <c r="R51" s="142"/>
      <c r="S51" s="142">
        <f t="shared" ref="S51" si="21">C51/F51</f>
        <v>0</v>
      </c>
      <c r="T51" s="142" t="s">
        <v>384</v>
      </c>
      <c r="U51" s="142" t="s">
        <v>384</v>
      </c>
      <c r="V51" s="142" t="s">
        <v>384</v>
      </c>
      <c r="W51" s="143" t="s">
        <v>384</v>
      </c>
    </row>
    <row r="52" spans="1:23" x14ac:dyDescent="0.3">
      <c r="A52" s="18" t="str">
        <f>DataEntry!A85</f>
        <v>156-60-5</v>
      </c>
      <c r="B52" s="18" t="str">
        <f>DataEntry!B85</f>
        <v>Dichloroethene, trans-1,2-</v>
      </c>
      <c r="C52" s="19">
        <f>DataEntry!C85</f>
        <v>0</v>
      </c>
      <c r="D52" s="19" t="s">
        <v>600</v>
      </c>
      <c r="E52" s="19" t="s">
        <v>415</v>
      </c>
      <c r="F52" s="21">
        <v>50</v>
      </c>
      <c r="G52" s="141" t="s">
        <v>384</v>
      </c>
      <c r="H52" s="142" t="s">
        <v>384</v>
      </c>
      <c r="I52" s="142" t="s">
        <v>384</v>
      </c>
      <c r="J52" s="142" t="s">
        <v>384</v>
      </c>
      <c r="K52" s="142" t="s">
        <v>384</v>
      </c>
      <c r="L52" s="142" t="s">
        <v>384</v>
      </c>
      <c r="M52" s="142" t="s">
        <v>384</v>
      </c>
      <c r="N52" s="142">
        <f>C52/F52</f>
        <v>0</v>
      </c>
      <c r="O52" s="142" t="s">
        <v>384</v>
      </c>
      <c r="P52" s="142" t="s">
        <v>384</v>
      </c>
      <c r="Q52" s="142" t="s">
        <v>384</v>
      </c>
      <c r="R52" s="142"/>
      <c r="S52" s="142" t="s">
        <v>384</v>
      </c>
      <c r="T52" s="142" t="s">
        <v>384</v>
      </c>
      <c r="U52" s="142" t="s">
        <v>384</v>
      </c>
      <c r="V52" s="142" t="s">
        <v>384</v>
      </c>
      <c r="W52" s="143" t="s">
        <v>384</v>
      </c>
    </row>
    <row r="53" spans="1:23" x14ac:dyDescent="0.3">
      <c r="A53" s="18" t="str">
        <f>DataEntry!A86</f>
        <v>75-35-4</v>
      </c>
      <c r="B53" s="18" t="str">
        <f>DataEntry!B86</f>
        <v>Dichloroethylene, 1,1-</v>
      </c>
      <c r="C53" s="19">
        <f>DataEntry!C86</f>
        <v>0</v>
      </c>
      <c r="D53" s="19" t="s">
        <v>600</v>
      </c>
      <c r="E53" s="19" t="s">
        <v>415</v>
      </c>
      <c r="F53" s="21">
        <v>200</v>
      </c>
      <c r="G53" s="141"/>
      <c r="H53" s="142"/>
      <c r="I53" s="142"/>
      <c r="J53" s="142"/>
      <c r="K53" s="142"/>
      <c r="L53" s="142"/>
      <c r="M53" s="142">
        <f t="shared" ref="M53:M54" si="22">C53/$F53</f>
        <v>0</v>
      </c>
      <c r="N53" s="142"/>
      <c r="O53" s="142"/>
      <c r="P53" s="142"/>
      <c r="Q53" s="142"/>
      <c r="R53" s="142"/>
      <c r="S53" s="142"/>
      <c r="T53" s="142"/>
      <c r="U53" s="142"/>
      <c r="V53" s="142"/>
      <c r="W53" s="143"/>
    </row>
    <row r="54" spans="1:23" x14ac:dyDescent="0.3">
      <c r="A54" s="18" t="str">
        <f>DataEntry!A87</f>
        <v>75-43-4</v>
      </c>
      <c r="B54" s="18" t="str">
        <f>DataEntry!B87</f>
        <v>Dichlorofluoromethane (DCFM)</v>
      </c>
      <c r="C54" s="19">
        <f>DataEntry!C87</f>
        <v>0</v>
      </c>
      <c r="D54" s="19" t="s">
        <v>408</v>
      </c>
      <c r="E54" s="19" t="s">
        <v>415</v>
      </c>
      <c r="F54" s="21">
        <v>20</v>
      </c>
      <c r="G54" s="141"/>
      <c r="H54" s="142"/>
      <c r="I54" s="142">
        <f t="shared" ref="I54:I66" si="23">C54/F54</f>
        <v>0</v>
      </c>
      <c r="J54" s="142"/>
      <c r="K54" s="142"/>
      <c r="L54" s="142"/>
      <c r="M54" s="142">
        <f t="shared" si="22"/>
        <v>0</v>
      </c>
      <c r="N54" s="142">
        <f>C54/F54</f>
        <v>0</v>
      </c>
      <c r="O54" s="142"/>
      <c r="P54" s="142"/>
      <c r="Q54" s="142"/>
      <c r="R54" s="142"/>
      <c r="S54" s="142"/>
      <c r="T54" s="142"/>
      <c r="U54" s="142"/>
      <c r="V54" s="142"/>
      <c r="W54" s="143"/>
    </row>
    <row r="55" spans="1:23" x14ac:dyDescent="0.3">
      <c r="A55" s="18" t="str">
        <f>DataEntry!A90</f>
        <v>94-75-7</v>
      </c>
      <c r="B55" s="18" t="str">
        <f>DataEntry!B90</f>
        <v>Dichlorophenoxyacetic acid, 2,4-</v>
      </c>
      <c r="C55" s="19">
        <f>DataEntry!C90</f>
        <v>0</v>
      </c>
      <c r="D55" s="19" t="s">
        <v>389</v>
      </c>
      <c r="E55" s="19" t="s">
        <v>415</v>
      </c>
      <c r="F55" s="21">
        <v>30</v>
      </c>
      <c r="G55" s="141">
        <f>C55/ $F55</f>
        <v>0</v>
      </c>
      <c r="H55" s="142"/>
      <c r="I55" s="142">
        <f t="shared" si="23"/>
        <v>0</v>
      </c>
      <c r="J55" s="142"/>
      <c r="K55" s="142"/>
      <c r="L55" s="142"/>
      <c r="M55" s="142"/>
      <c r="N55" s="142"/>
      <c r="O55" s="142"/>
      <c r="P55" s="142"/>
      <c r="Q55" s="142"/>
      <c r="R55" s="142"/>
      <c r="S55" s="142"/>
      <c r="T55" s="142"/>
      <c r="U55" s="142"/>
      <c r="V55" s="142"/>
      <c r="W55" s="143">
        <f>C55/F55</f>
        <v>0</v>
      </c>
    </row>
    <row r="56" spans="1:23" x14ac:dyDescent="0.3">
      <c r="A56" s="18" t="str">
        <f>DataEntry!A91</f>
        <v>78-87-5</v>
      </c>
      <c r="B56" s="18" t="str">
        <f>DataEntry!B91</f>
        <v>Dichloropropane, 1,2-</v>
      </c>
      <c r="C56" s="19">
        <f>DataEntry!C91</f>
        <v>0</v>
      </c>
      <c r="D56" s="19" t="s">
        <v>600</v>
      </c>
      <c r="E56" s="19" t="s">
        <v>415</v>
      </c>
      <c r="F56" s="21">
        <v>20</v>
      </c>
      <c r="G56" s="141"/>
      <c r="H56" s="142"/>
      <c r="I56" s="142">
        <f t="shared" si="23"/>
        <v>0</v>
      </c>
      <c r="J56" s="142"/>
      <c r="K56" s="142"/>
      <c r="L56" s="142"/>
      <c r="M56" s="142"/>
      <c r="N56" s="142"/>
      <c r="O56" s="142"/>
      <c r="P56" s="142"/>
      <c r="Q56" s="142"/>
      <c r="R56" s="142"/>
      <c r="S56" s="142"/>
      <c r="T56" s="142"/>
      <c r="U56" s="142"/>
      <c r="V56" s="142"/>
      <c r="W56" s="143"/>
    </row>
    <row r="57" spans="1:23" x14ac:dyDescent="0.3">
      <c r="A57" s="18" t="str">
        <f>DataEntry!A93</f>
        <v>60-57-1</v>
      </c>
      <c r="B57" s="18" t="str">
        <f>DataEntry!B93</f>
        <v>Dieldrin</v>
      </c>
      <c r="C57" s="19">
        <f>DataEntry!C93</f>
        <v>0</v>
      </c>
      <c r="D57" s="19" t="s">
        <v>389</v>
      </c>
      <c r="E57" s="19" t="s">
        <v>415</v>
      </c>
      <c r="F57" s="21">
        <v>0.2</v>
      </c>
      <c r="G57" s="141"/>
      <c r="H57" s="142"/>
      <c r="I57" s="142">
        <f t="shared" si="23"/>
        <v>0</v>
      </c>
      <c r="J57" s="142"/>
      <c r="K57" s="142"/>
      <c r="L57" s="142"/>
      <c r="M57" s="142"/>
      <c r="N57" s="142">
        <f>C57/F57</f>
        <v>0</v>
      </c>
      <c r="O57" s="142"/>
      <c r="P57" s="142">
        <f t="shared" ref="P57:P63" si="24">C57/F57</f>
        <v>0</v>
      </c>
      <c r="Q57" s="142"/>
      <c r="R57" s="142"/>
      <c r="S57" s="142"/>
      <c r="T57" s="142"/>
      <c r="U57" s="142"/>
      <c r="V57" s="142"/>
      <c r="W57" s="143"/>
    </row>
    <row r="58" spans="1:23" x14ac:dyDescent="0.3">
      <c r="A58" s="18" t="str">
        <f>DataEntry!A94</f>
        <v>134-62-3</v>
      </c>
      <c r="B58" s="18" t="str">
        <f>DataEntry!B94</f>
        <v>Diethyl-meta-toluamide (DEET), N,N-</v>
      </c>
      <c r="C58" s="19">
        <f>DataEntry!C94</f>
        <v>0</v>
      </c>
      <c r="D58" s="19" t="s">
        <v>386</v>
      </c>
      <c r="E58" s="19" t="s">
        <v>415</v>
      </c>
      <c r="F58" s="21">
        <v>200</v>
      </c>
      <c r="G58" s="141" t="s">
        <v>384</v>
      </c>
      <c r="H58" s="142" t="s">
        <v>384</v>
      </c>
      <c r="I58" s="142">
        <f t="shared" si="23"/>
        <v>0</v>
      </c>
      <c r="J58" s="142" t="s">
        <v>384</v>
      </c>
      <c r="K58" s="142" t="s">
        <v>384</v>
      </c>
      <c r="L58" s="142" t="s">
        <v>384</v>
      </c>
      <c r="M58" s="142" t="s">
        <v>384</v>
      </c>
      <c r="N58" s="142" t="s">
        <v>384</v>
      </c>
      <c r="O58" s="142" t="s">
        <v>384</v>
      </c>
      <c r="P58" s="142">
        <f t="shared" si="24"/>
        <v>0</v>
      </c>
      <c r="Q58" s="142" t="s">
        <v>384</v>
      </c>
      <c r="R58" s="142"/>
      <c r="S58" s="142" t="s">
        <v>384</v>
      </c>
      <c r="T58" s="142" t="s">
        <v>384</v>
      </c>
      <c r="U58" s="142" t="s">
        <v>384</v>
      </c>
      <c r="V58" s="142" t="s">
        <v>384</v>
      </c>
      <c r="W58" s="143" t="s">
        <v>384</v>
      </c>
    </row>
    <row r="59" spans="1:23" x14ac:dyDescent="0.3">
      <c r="A59" s="18" t="str">
        <f>DataEntry!A95</f>
        <v>117-81-7</v>
      </c>
      <c r="B59" s="18" t="str">
        <f>DataEntry!B95</f>
        <v>Di(2-ethylhexyl)phthalate (DEHP)</v>
      </c>
      <c r="C59" s="19">
        <f>DataEntry!C95</f>
        <v>0</v>
      </c>
      <c r="D59" s="19" t="s">
        <v>382</v>
      </c>
      <c r="E59" s="19" t="s">
        <v>415</v>
      </c>
      <c r="F59" s="21">
        <v>20</v>
      </c>
      <c r="G59" s="141" t="s">
        <v>384</v>
      </c>
      <c r="H59" s="142" t="s">
        <v>384</v>
      </c>
      <c r="I59" s="142">
        <f t="shared" si="23"/>
        <v>0</v>
      </c>
      <c r="J59" s="142" t="s">
        <v>384</v>
      </c>
      <c r="K59" s="142" t="s">
        <v>384</v>
      </c>
      <c r="L59" s="142" t="s">
        <v>384</v>
      </c>
      <c r="M59" s="142" t="s">
        <v>384</v>
      </c>
      <c r="N59" s="142" t="s">
        <v>384</v>
      </c>
      <c r="O59" s="142">
        <f>C59/F59</f>
        <v>0</v>
      </c>
      <c r="P59" s="142" t="s">
        <v>384</v>
      </c>
      <c r="Q59" s="142" t="s">
        <v>384</v>
      </c>
      <c r="R59" s="142"/>
      <c r="S59" s="142" t="s">
        <v>384</v>
      </c>
      <c r="T59" s="142" t="s">
        <v>384</v>
      </c>
      <c r="U59" s="142" t="s">
        <v>384</v>
      </c>
      <c r="V59" s="142" t="s">
        <v>384</v>
      </c>
      <c r="W59" s="143" t="s">
        <v>384</v>
      </c>
    </row>
    <row r="60" spans="1:23" x14ac:dyDescent="0.3">
      <c r="A60" s="18" t="s">
        <v>612</v>
      </c>
      <c r="B60" s="18" t="s">
        <v>614</v>
      </c>
      <c r="C60" s="19">
        <f>DataEntry!C97</f>
        <v>0</v>
      </c>
      <c r="D60" s="19" t="s">
        <v>615</v>
      </c>
      <c r="E60" s="19" t="s">
        <v>415</v>
      </c>
      <c r="F60" s="21">
        <v>10</v>
      </c>
      <c r="G60" s="141"/>
      <c r="H60" s="142"/>
      <c r="I60" s="142"/>
      <c r="J60" s="142"/>
      <c r="K60" s="142"/>
      <c r="L60" s="142"/>
      <c r="M60" s="142">
        <f>C60/F60</f>
        <v>0</v>
      </c>
      <c r="N60" s="142"/>
      <c r="O60" s="142"/>
      <c r="P60" s="142"/>
      <c r="Q60" s="142"/>
      <c r="R60" s="142"/>
      <c r="S60" s="142"/>
      <c r="T60" s="142"/>
      <c r="U60" s="142"/>
      <c r="V60" s="142"/>
      <c r="W60" s="143"/>
    </row>
    <row r="61" spans="1:23" x14ac:dyDescent="0.3">
      <c r="A61" s="18" t="str">
        <f>DataEntry!A98</f>
        <v>87674-68-8; 163515-14-8</v>
      </c>
      <c r="B61" s="18" t="str">
        <f>DataEntry!B98</f>
        <v>Dimethenamid and Dimethenamid-p</v>
      </c>
      <c r="C61" s="19">
        <f>DataEntry!C98</f>
        <v>0</v>
      </c>
      <c r="D61" s="19" t="s">
        <v>382</v>
      </c>
      <c r="E61" s="19" t="s">
        <v>415</v>
      </c>
      <c r="F61" s="21">
        <v>600</v>
      </c>
      <c r="G61" s="141" t="s">
        <v>384</v>
      </c>
      <c r="H61" s="142" t="s">
        <v>384</v>
      </c>
      <c r="I61" s="142">
        <f t="shared" si="23"/>
        <v>0</v>
      </c>
      <c r="J61" s="142">
        <f t="shared" ref="J61:J63" si="25">C61/F61</f>
        <v>0</v>
      </c>
      <c r="K61" s="142" t="s">
        <v>384</v>
      </c>
      <c r="L61" s="142" t="s">
        <v>384</v>
      </c>
      <c r="M61" s="142">
        <f t="shared" ref="M61:M73" si="26">C61/$F61</f>
        <v>0</v>
      </c>
      <c r="N61" s="142" t="s">
        <v>384</v>
      </c>
      <c r="O61" s="142" t="s">
        <v>384</v>
      </c>
      <c r="P61" s="142">
        <f t="shared" si="24"/>
        <v>0</v>
      </c>
      <c r="Q61" s="142" t="s">
        <v>384</v>
      </c>
      <c r="R61" s="142"/>
      <c r="S61" s="142" t="s">
        <v>384</v>
      </c>
      <c r="T61" s="142" t="s">
        <v>384</v>
      </c>
      <c r="U61" s="142" t="s">
        <v>384</v>
      </c>
      <c r="V61" s="142" t="s">
        <v>384</v>
      </c>
      <c r="W61" s="143" t="s">
        <v>384</v>
      </c>
    </row>
    <row r="62" spans="1:23" ht="28.8" x14ac:dyDescent="0.3">
      <c r="A62" s="18" t="str">
        <f>DataEntry!A99</f>
        <v>205939-58-8</v>
      </c>
      <c r="B62" s="18" t="str">
        <f>DataEntry!B99</f>
        <v>Dimethenamid Ethanesulfonic acid degradate (ESA)</v>
      </c>
      <c r="C62" s="19">
        <f>DataEntry!C99</f>
        <v>0</v>
      </c>
      <c r="D62" s="19" t="s">
        <v>388</v>
      </c>
      <c r="E62" s="19" t="s">
        <v>415</v>
      </c>
      <c r="F62" s="21">
        <v>600</v>
      </c>
      <c r="G62" s="141" t="s">
        <v>384</v>
      </c>
      <c r="H62" s="142" t="s">
        <v>384</v>
      </c>
      <c r="I62" s="142">
        <f t="shared" si="23"/>
        <v>0</v>
      </c>
      <c r="J62" s="142">
        <f t="shared" si="25"/>
        <v>0</v>
      </c>
      <c r="K62" s="142" t="s">
        <v>384</v>
      </c>
      <c r="L62" s="142" t="s">
        <v>384</v>
      </c>
      <c r="M62" s="142">
        <f t="shared" si="26"/>
        <v>0</v>
      </c>
      <c r="N62" s="142" t="s">
        <v>384</v>
      </c>
      <c r="O62" s="142" t="s">
        <v>384</v>
      </c>
      <c r="P62" s="142">
        <f t="shared" si="24"/>
        <v>0</v>
      </c>
      <c r="Q62" s="142" t="s">
        <v>384</v>
      </c>
      <c r="R62" s="142"/>
      <c r="S62" s="142" t="s">
        <v>384</v>
      </c>
      <c r="T62" s="142" t="s">
        <v>384</v>
      </c>
      <c r="U62" s="142" t="s">
        <v>384</v>
      </c>
      <c r="V62" s="142" t="s">
        <v>384</v>
      </c>
      <c r="W62" s="143" t="s">
        <v>384</v>
      </c>
    </row>
    <row r="63" spans="1:23" ht="28.8" x14ac:dyDescent="0.3">
      <c r="A63" s="18" t="str">
        <f>DataEntry!A100</f>
        <v>380412-59-9</v>
      </c>
      <c r="B63" s="18" t="str">
        <f>DataEntry!B100</f>
        <v>Dimethenamid Oxanilic acid degradate (OXA)</v>
      </c>
      <c r="C63" s="19">
        <f>DataEntry!C100</f>
        <v>0</v>
      </c>
      <c r="D63" s="19" t="s">
        <v>388</v>
      </c>
      <c r="E63" s="19" t="s">
        <v>415</v>
      </c>
      <c r="F63" s="21">
        <v>600</v>
      </c>
      <c r="G63" s="141" t="s">
        <v>384</v>
      </c>
      <c r="H63" s="142" t="s">
        <v>384</v>
      </c>
      <c r="I63" s="142">
        <f t="shared" si="23"/>
        <v>0</v>
      </c>
      <c r="J63" s="142">
        <f t="shared" si="25"/>
        <v>0</v>
      </c>
      <c r="K63" s="142" t="s">
        <v>384</v>
      </c>
      <c r="L63" s="142" t="s">
        <v>384</v>
      </c>
      <c r="M63" s="142">
        <f t="shared" si="26"/>
        <v>0</v>
      </c>
      <c r="N63" s="142" t="s">
        <v>384</v>
      </c>
      <c r="O63" s="142" t="s">
        <v>384</v>
      </c>
      <c r="P63" s="142">
        <f t="shared" si="24"/>
        <v>0</v>
      </c>
      <c r="Q63" s="142" t="s">
        <v>384</v>
      </c>
      <c r="R63" s="142"/>
      <c r="S63" s="142" t="s">
        <v>384</v>
      </c>
      <c r="T63" s="142" t="s">
        <v>384</v>
      </c>
      <c r="U63" s="142" t="s">
        <v>384</v>
      </c>
      <c r="V63" s="142" t="s">
        <v>384</v>
      </c>
      <c r="W63" s="143" t="s">
        <v>384</v>
      </c>
    </row>
    <row r="64" spans="1:23" x14ac:dyDescent="0.3">
      <c r="A64" s="18" t="str">
        <f>DataEntry!A104</f>
        <v>88-85-7</v>
      </c>
      <c r="B64" s="18" t="str">
        <f>DataEntry!B104</f>
        <v>Dinoseb</v>
      </c>
      <c r="C64" s="19">
        <f>DataEntry!C104</f>
        <v>0</v>
      </c>
      <c r="D64" s="19" t="s">
        <v>389</v>
      </c>
      <c r="E64" s="19" t="s">
        <v>415</v>
      </c>
      <c r="F64" s="21">
        <v>8</v>
      </c>
      <c r="G64" s="141"/>
      <c r="H64" s="142"/>
      <c r="I64" s="142">
        <f t="shared" si="23"/>
        <v>0</v>
      </c>
      <c r="J64" s="142"/>
      <c r="K64" s="142"/>
      <c r="L64" s="142"/>
      <c r="M64" s="142"/>
      <c r="N64" s="142"/>
      <c r="O64" s="142"/>
      <c r="P64" s="142"/>
      <c r="Q64" s="142"/>
      <c r="R64" s="142"/>
      <c r="S64" s="142"/>
      <c r="T64" s="142"/>
      <c r="U64" s="142"/>
      <c r="V64" s="142"/>
      <c r="W64" s="143"/>
    </row>
    <row r="65" spans="1:23" x14ac:dyDescent="0.3">
      <c r="A65" s="18" t="str">
        <f>DataEntry!A105</f>
        <v>123-91-1</v>
      </c>
      <c r="B65" s="18" t="str">
        <f>DataEntry!B105</f>
        <v>Dioxane, 1,4-</v>
      </c>
      <c r="C65" s="19">
        <f>DataEntry!C105</f>
        <v>0</v>
      </c>
      <c r="D65" s="19" t="s">
        <v>386</v>
      </c>
      <c r="E65" s="19" t="s">
        <v>415</v>
      </c>
      <c r="F65" s="21">
        <v>300</v>
      </c>
      <c r="G65" s="141" t="s">
        <v>384</v>
      </c>
      <c r="H65" s="142" t="s">
        <v>384</v>
      </c>
      <c r="I65" s="142" t="s">
        <v>384</v>
      </c>
      <c r="J65" s="142" t="s">
        <v>384</v>
      </c>
      <c r="K65" s="142" t="s">
        <v>384</v>
      </c>
      <c r="L65" s="142" t="s">
        <v>384</v>
      </c>
      <c r="M65" s="142">
        <f t="shared" si="26"/>
        <v>0</v>
      </c>
      <c r="N65" s="142" t="s">
        <v>384</v>
      </c>
      <c r="O65" s="142" t="s">
        <v>384</v>
      </c>
      <c r="P65" s="142" t="s">
        <v>384</v>
      </c>
      <c r="Q65" s="142" t="s">
        <v>384</v>
      </c>
      <c r="R65" s="142"/>
      <c r="S65" s="142">
        <f t="shared" ref="S65:S71" si="27">C65/F65</f>
        <v>0</v>
      </c>
      <c r="T65" s="142">
        <f>C65/F65</f>
        <v>0</v>
      </c>
      <c r="U65" s="142" t="s">
        <v>384</v>
      </c>
      <c r="V65" s="142" t="s">
        <v>384</v>
      </c>
      <c r="W65" s="143" t="s">
        <v>384</v>
      </c>
    </row>
    <row r="66" spans="1:23" x14ac:dyDescent="0.3">
      <c r="A66" s="18" t="str">
        <f>DataEntry!A107</f>
        <v>57-63-6</v>
      </c>
      <c r="B66" s="18" t="str">
        <f>DataEntry!B107</f>
        <v>17α-Ethinylestradiol</v>
      </c>
      <c r="C66" s="19">
        <f>DataEntry!C107</f>
        <v>0</v>
      </c>
      <c r="D66" s="19" t="s">
        <v>600</v>
      </c>
      <c r="E66" s="19" t="s">
        <v>415</v>
      </c>
      <c r="F66" s="21">
        <v>2.0000000000000001E-4</v>
      </c>
      <c r="G66" s="141"/>
      <c r="H66" s="142"/>
      <c r="I66" s="142">
        <f t="shared" si="23"/>
        <v>0</v>
      </c>
      <c r="J66" s="142"/>
      <c r="K66" s="142"/>
      <c r="L66" s="142"/>
      <c r="M66" s="142"/>
      <c r="N66" s="142"/>
      <c r="O66" s="142"/>
      <c r="P66" s="142"/>
      <c r="Q66" s="142"/>
      <c r="R66" s="142"/>
      <c r="S66" s="142"/>
      <c r="T66" s="142"/>
      <c r="U66" s="142"/>
      <c r="V66" s="142"/>
      <c r="W66" s="143"/>
    </row>
    <row r="67" spans="1:23" x14ac:dyDescent="0.3">
      <c r="A67" s="18" t="str">
        <f>DataEntry!A108</f>
        <v>100-41-4</v>
      </c>
      <c r="B67" s="18" t="str">
        <f>DataEntry!B108</f>
        <v>Ethylbenzene</v>
      </c>
      <c r="C67" s="19">
        <f>DataEntry!C108</f>
        <v>0</v>
      </c>
      <c r="D67" s="19" t="s">
        <v>600</v>
      </c>
      <c r="E67" s="19" t="s">
        <v>415</v>
      </c>
      <c r="F67" s="21">
        <v>40</v>
      </c>
      <c r="G67" s="141"/>
      <c r="H67" s="142"/>
      <c r="I67" s="142"/>
      <c r="J67" s="142"/>
      <c r="K67" s="142"/>
      <c r="L67" s="142"/>
      <c r="M67" s="142">
        <f t="shared" si="26"/>
        <v>0</v>
      </c>
      <c r="N67" s="142"/>
      <c r="O67" s="142"/>
      <c r="P67" s="142"/>
      <c r="Q67" s="142"/>
      <c r="R67" s="142"/>
      <c r="S67" s="142">
        <f t="shared" si="27"/>
        <v>0</v>
      </c>
      <c r="T67" s="142"/>
      <c r="U67" s="142"/>
      <c r="V67" s="142"/>
      <c r="W67" s="143"/>
    </row>
    <row r="68" spans="1:23" x14ac:dyDescent="0.3">
      <c r="A68" s="18" t="str">
        <f>DataEntry!A109</f>
        <v>759-94-4</v>
      </c>
      <c r="B68" s="18" t="str">
        <f>DataEntry!B109</f>
        <v>Ethyl dipropylthiocarbamate, S-(EPTC)</v>
      </c>
      <c r="C68" s="19">
        <f>DataEntry!C109</f>
        <v>0</v>
      </c>
      <c r="D68" s="19" t="s">
        <v>389</v>
      </c>
      <c r="E68" s="19" t="s">
        <v>415</v>
      </c>
      <c r="F68" s="21">
        <v>90</v>
      </c>
      <c r="G68" s="141" t="s">
        <v>384</v>
      </c>
      <c r="H68" s="142">
        <f>C68/F68</f>
        <v>0</v>
      </c>
      <c r="I68" s="142" t="s">
        <v>384</v>
      </c>
      <c r="J68" s="142" t="s">
        <v>384</v>
      </c>
      <c r="K68" s="142" t="s">
        <v>384</v>
      </c>
      <c r="L68" s="142" t="s">
        <v>384</v>
      </c>
      <c r="M68" s="142" t="s">
        <v>384</v>
      </c>
      <c r="N68" s="142" t="s">
        <v>384</v>
      </c>
      <c r="O68" s="142" t="s">
        <v>384</v>
      </c>
      <c r="P68" s="142" t="s">
        <v>384</v>
      </c>
      <c r="Q68" s="142" t="s">
        <v>384</v>
      </c>
      <c r="R68" s="142"/>
      <c r="S68" s="142" t="s">
        <v>384</v>
      </c>
      <c r="T68" s="142" t="s">
        <v>384</v>
      </c>
      <c r="U68" s="142" t="s">
        <v>384</v>
      </c>
      <c r="V68" s="142" t="s">
        <v>384</v>
      </c>
      <c r="W68" s="143" t="s">
        <v>384</v>
      </c>
    </row>
    <row r="69" spans="1:23" x14ac:dyDescent="0.3">
      <c r="A69" s="18" t="str">
        <f>DataEntry!A110</f>
        <v>60-29-7</v>
      </c>
      <c r="B69" s="18" t="str">
        <f>DataEntry!B110</f>
        <v>Ethyl ether</v>
      </c>
      <c r="C69" s="19">
        <f>DataEntry!C110</f>
        <v>0</v>
      </c>
      <c r="D69" s="19" t="s">
        <v>406</v>
      </c>
      <c r="E69" s="19" t="s">
        <v>415</v>
      </c>
      <c r="F69" s="21">
        <v>1000</v>
      </c>
      <c r="G69" s="141" t="s">
        <v>384</v>
      </c>
      <c r="H69" s="142" t="s">
        <v>384</v>
      </c>
      <c r="I69" s="142" t="s">
        <v>384</v>
      </c>
      <c r="J69" s="142" t="s">
        <v>384</v>
      </c>
      <c r="K69" s="142" t="s">
        <v>384</v>
      </c>
      <c r="L69" s="142" t="s">
        <v>384</v>
      </c>
      <c r="M69" s="142">
        <f t="shared" si="26"/>
        <v>0</v>
      </c>
      <c r="N69" s="142" t="s">
        <v>384</v>
      </c>
      <c r="O69" s="142" t="s">
        <v>384</v>
      </c>
      <c r="P69" s="142" t="s">
        <v>384</v>
      </c>
      <c r="Q69" s="142" t="s">
        <v>384</v>
      </c>
      <c r="R69" s="142"/>
      <c r="S69" s="142">
        <f t="shared" si="27"/>
        <v>0</v>
      </c>
      <c r="T69" s="142" t="s">
        <v>384</v>
      </c>
      <c r="U69" s="142" t="s">
        <v>384</v>
      </c>
      <c r="V69" s="142" t="s">
        <v>384</v>
      </c>
      <c r="W69" s="143" t="s">
        <v>384</v>
      </c>
    </row>
    <row r="70" spans="1:23" x14ac:dyDescent="0.3">
      <c r="A70" s="18" t="str">
        <f>DataEntry!A111</f>
        <v>107-21-1</v>
      </c>
      <c r="B70" s="18" t="str">
        <f>DataEntry!B111</f>
        <v>Ethylene glycol</v>
      </c>
      <c r="C70" s="19">
        <f>DataEntry!C111</f>
        <v>0</v>
      </c>
      <c r="D70" s="19" t="s">
        <v>600</v>
      </c>
      <c r="E70" s="19" t="s">
        <v>415</v>
      </c>
      <c r="F70" s="21">
        <v>2000</v>
      </c>
      <c r="G70" s="141"/>
      <c r="H70" s="142"/>
      <c r="I70" s="142">
        <f t="shared" ref="I70" si="28">C70/F70</f>
        <v>0</v>
      </c>
      <c r="J70" s="142"/>
      <c r="K70" s="142"/>
      <c r="L70" s="142"/>
      <c r="M70" s="142"/>
      <c r="N70" s="142"/>
      <c r="O70" s="142"/>
      <c r="P70" s="142"/>
      <c r="Q70" s="142"/>
      <c r="R70" s="142"/>
      <c r="S70" s="142">
        <f t="shared" si="27"/>
        <v>0</v>
      </c>
      <c r="T70" s="142"/>
      <c r="U70" s="142"/>
      <c r="V70" s="142"/>
      <c r="W70" s="143"/>
    </row>
    <row r="71" spans="1:23" x14ac:dyDescent="0.3">
      <c r="A71" s="18" t="str">
        <f>DataEntry!A112</f>
        <v>206-44-0</v>
      </c>
      <c r="B71" s="18" t="str">
        <f>DataEntry!B112</f>
        <v>Fluoranthene</v>
      </c>
      <c r="C71" s="19">
        <f>DataEntry!C112</f>
        <v>0</v>
      </c>
      <c r="D71" s="19" t="s">
        <v>389</v>
      </c>
      <c r="E71" s="19" t="s">
        <v>415</v>
      </c>
      <c r="F71" s="21">
        <v>200</v>
      </c>
      <c r="G71" s="141"/>
      <c r="H71" s="142"/>
      <c r="I71" s="142"/>
      <c r="J71" s="142"/>
      <c r="K71" s="142"/>
      <c r="L71" s="142"/>
      <c r="M71" s="142">
        <f t="shared" si="26"/>
        <v>0</v>
      </c>
      <c r="N71" s="142"/>
      <c r="O71" s="142"/>
      <c r="P71" s="142"/>
      <c r="Q71" s="142"/>
      <c r="R71" s="142"/>
      <c r="S71" s="142">
        <f t="shared" si="27"/>
        <v>0</v>
      </c>
      <c r="T71" s="142"/>
      <c r="U71" s="142"/>
      <c r="V71" s="142"/>
      <c r="W71" s="143"/>
    </row>
    <row r="72" spans="1:23" x14ac:dyDescent="0.3">
      <c r="A72" s="18" t="str">
        <f>DataEntry!A113</f>
        <v>86-73-7</v>
      </c>
      <c r="B72" s="18" t="str">
        <f>DataEntry!B113</f>
        <v>Fluorene</v>
      </c>
      <c r="C72" s="19">
        <f>DataEntry!C113</f>
        <v>0</v>
      </c>
      <c r="D72" s="19" t="s">
        <v>600</v>
      </c>
      <c r="E72" s="19" t="s">
        <v>415</v>
      </c>
      <c r="F72" s="21">
        <v>200</v>
      </c>
      <c r="G72" s="141"/>
      <c r="H72" s="142"/>
      <c r="I72" s="142"/>
      <c r="J72" s="142"/>
      <c r="K72" s="142"/>
      <c r="L72" s="142">
        <f t="shared" ref="L72" si="29">C72/F72</f>
        <v>0</v>
      </c>
      <c r="M72" s="142"/>
      <c r="N72" s="142"/>
      <c r="O72" s="142"/>
      <c r="P72" s="142"/>
      <c r="Q72" s="142"/>
      <c r="R72" s="142"/>
      <c r="S72" s="142"/>
      <c r="T72" s="142"/>
      <c r="U72" s="142"/>
      <c r="V72" s="142">
        <f>C72/F72</f>
        <v>0</v>
      </c>
      <c r="W72" s="143"/>
    </row>
    <row r="73" spans="1:23" x14ac:dyDescent="0.3">
      <c r="A73" s="18" t="str">
        <f>DataEntry!A114</f>
        <v>72178-02-0</v>
      </c>
      <c r="B73" s="18" t="str">
        <f>DataEntry!B114</f>
        <v>Fomesafen</v>
      </c>
      <c r="C73" s="19">
        <f>DataEntry!C114</f>
        <v>0</v>
      </c>
      <c r="D73" s="19" t="s">
        <v>600</v>
      </c>
      <c r="E73" s="19" t="s">
        <v>415</v>
      </c>
      <c r="F73" s="21">
        <v>200</v>
      </c>
      <c r="G73" s="141"/>
      <c r="H73" s="142"/>
      <c r="I73" s="142">
        <f t="shared" ref="I73" si="30">C73/F73</f>
        <v>0</v>
      </c>
      <c r="J73" s="142"/>
      <c r="K73" s="142"/>
      <c r="L73" s="142"/>
      <c r="M73" s="142">
        <f t="shared" si="26"/>
        <v>0</v>
      </c>
      <c r="N73" s="142">
        <f>C73/F73</f>
        <v>0</v>
      </c>
      <c r="O73" s="142"/>
      <c r="P73" s="142"/>
      <c r="Q73" s="142"/>
      <c r="R73" s="142"/>
      <c r="S73" s="142"/>
      <c r="T73" s="142"/>
      <c r="U73" s="142"/>
      <c r="V73" s="142"/>
      <c r="W73" s="143"/>
    </row>
    <row r="74" spans="1:23" ht="115.2" x14ac:dyDescent="0.3">
      <c r="A74" s="18" t="str">
        <f>DataEntry!A116</f>
        <v>1071-83-6 (acid); 38641-94-0 (isopropylamine salt); 40465-76-7 (ethanolamine salt); 34494-04-7 (dimethylamine salt); 114370-14-8 (ammonium salt); 39600-42-5 (potassium salt)</v>
      </c>
      <c r="B74" s="18" t="str">
        <f>DataEntry!B116</f>
        <v>Glyphosate</v>
      </c>
      <c r="C74" s="19">
        <f>DataEntry!C116</f>
        <v>0</v>
      </c>
      <c r="D74" s="19" t="s">
        <v>405</v>
      </c>
      <c r="E74" s="19" t="s">
        <v>415</v>
      </c>
      <c r="F74" s="21">
        <v>1000</v>
      </c>
      <c r="G74" s="141"/>
      <c r="H74" s="142"/>
      <c r="I74" s="142"/>
      <c r="J74" s="142"/>
      <c r="K74" s="155">
        <f>C74/F74</f>
        <v>0</v>
      </c>
      <c r="L74" s="142"/>
      <c r="M74" s="142"/>
      <c r="N74" s="142"/>
      <c r="O74" s="142"/>
      <c r="P74" s="142"/>
      <c r="Q74" s="142"/>
      <c r="R74" s="142"/>
      <c r="S74" s="142"/>
      <c r="T74" s="142"/>
      <c r="U74" s="142"/>
      <c r="V74" s="142"/>
      <c r="W74" s="143"/>
    </row>
    <row r="75" spans="1:23" x14ac:dyDescent="0.3">
      <c r="A75" s="18" t="str">
        <f>DataEntry!A121</f>
        <v>110-54-3</v>
      </c>
      <c r="B75" s="18" t="str">
        <f>DataEntry!B121</f>
        <v>Hexane, n-</v>
      </c>
      <c r="C75" s="19">
        <f>DataEntry!C121</f>
        <v>0</v>
      </c>
      <c r="D75" s="19" t="s">
        <v>580</v>
      </c>
      <c r="E75" s="19" t="s">
        <v>415</v>
      </c>
      <c r="F75" s="21">
        <v>100</v>
      </c>
      <c r="G75" s="141"/>
      <c r="H75" s="142"/>
      <c r="I75" s="142"/>
      <c r="J75" s="142"/>
      <c r="K75" s="142"/>
      <c r="L75" s="142"/>
      <c r="M75" s="142"/>
      <c r="N75" s="142"/>
      <c r="O75" s="142"/>
      <c r="P75" s="142">
        <f t="shared" ref="P75" si="31">C75/F75</f>
        <v>0</v>
      </c>
      <c r="Q75" s="142"/>
      <c r="R75" s="142"/>
      <c r="S75" s="142"/>
      <c r="T75" s="142"/>
      <c r="U75" s="142"/>
      <c r="V75" s="142"/>
      <c r="W75" s="143"/>
    </row>
    <row r="76" spans="1:23" x14ac:dyDescent="0.3">
      <c r="A76" s="18" t="str">
        <f>DataEntry!A122</f>
        <v>28343-61-5</v>
      </c>
      <c r="B76" s="18" t="str">
        <f>DataEntry!B122</f>
        <v>Hydroxychlorothalonil, 4-</v>
      </c>
      <c r="C76" s="19">
        <f>DataEntry!C122</f>
        <v>0</v>
      </c>
      <c r="D76" s="19" t="s">
        <v>596</v>
      </c>
      <c r="E76" s="19" t="s">
        <v>415</v>
      </c>
      <c r="F76" s="21">
        <v>2</v>
      </c>
      <c r="G76" s="141"/>
      <c r="H76" s="142"/>
      <c r="I76" s="142">
        <f>C76/F76</f>
        <v>0</v>
      </c>
      <c r="J76" s="142"/>
      <c r="K76" s="142"/>
      <c r="L76" s="142"/>
      <c r="M76" s="142"/>
      <c r="N76" s="142"/>
      <c r="O76" s="142"/>
      <c r="P76" s="142"/>
      <c r="Q76" s="142"/>
      <c r="R76" s="142"/>
      <c r="S76" s="142"/>
      <c r="T76" s="142"/>
      <c r="U76" s="142"/>
      <c r="V76" s="142"/>
      <c r="W76" s="143"/>
    </row>
    <row r="77" spans="1:23" x14ac:dyDescent="0.3">
      <c r="A77" s="18" t="str">
        <f>DataEntry!A123</f>
        <v>138261-41-3</v>
      </c>
      <c r="B77" s="18" t="str">
        <f>DataEntry!B123</f>
        <v>Imidacloprid</v>
      </c>
      <c r="C77" s="19">
        <f>DataEntry!C123</f>
        <v>0</v>
      </c>
      <c r="D77" s="19" t="s">
        <v>600</v>
      </c>
      <c r="E77" s="19" t="s">
        <v>415</v>
      </c>
      <c r="F77" s="21">
        <v>2</v>
      </c>
      <c r="G77" s="141"/>
      <c r="H77" s="142"/>
      <c r="I77" s="142"/>
      <c r="J77" s="142"/>
      <c r="K77" s="142"/>
      <c r="L77" s="142"/>
      <c r="M77" s="142"/>
      <c r="N77" s="142">
        <f>C77/F77</f>
        <v>0</v>
      </c>
      <c r="O77" s="142"/>
      <c r="P77" s="142"/>
      <c r="Q77" s="142"/>
      <c r="R77" s="142"/>
      <c r="S77" s="142"/>
      <c r="T77" s="142"/>
      <c r="U77" s="142"/>
      <c r="V77" s="142"/>
      <c r="W77" s="143"/>
    </row>
    <row r="78" spans="1:23" x14ac:dyDescent="0.3">
      <c r="A78" s="18" t="str">
        <f>DataEntry!A124</f>
        <v>78-83-1</v>
      </c>
      <c r="B78" s="18" t="str">
        <f>DataEntry!B124</f>
        <v>Isobutanol</v>
      </c>
      <c r="C78" s="19">
        <f>DataEntry!C124</f>
        <v>0</v>
      </c>
      <c r="D78" s="19" t="s">
        <v>392</v>
      </c>
      <c r="E78" s="19" t="s">
        <v>415</v>
      </c>
      <c r="F78" s="21">
        <v>700</v>
      </c>
      <c r="G78" s="141" t="s">
        <v>384</v>
      </c>
      <c r="H78" s="142" t="s">
        <v>384</v>
      </c>
      <c r="I78" s="142" t="s">
        <v>384</v>
      </c>
      <c r="J78" s="142" t="s">
        <v>384</v>
      </c>
      <c r="K78" s="142" t="s">
        <v>384</v>
      </c>
      <c r="L78" s="142" t="s">
        <v>384</v>
      </c>
      <c r="M78" s="142" t="s">
        <v>384</v>
      </c>
      <c r="N78" s="142" t="s">
        <v>384</v>
      </c>
      <c r="O78" s="142">
        <f>C78/F78</f>
        <v>0</v>
      </c>
      <c r="P78" s="142" t="s">
        <v>384</v>
      </c>
      <c r="Q78" s="142" t="s">
        <v>384</v>
      </c>
      <c r="R78" s="142"/>
      <c r="S78" s="142" t="s">
        <v>384</v>
      </c>
      <c r="T78" s="142" t="s">
        <v>384</v>
      </c>
      <c r="U78" s="142" t="s">
        <v>384</v>
      </c>
      <c r="V78" s="142" t="s">
        <v>384</v>
      </c>
      <c r="W78" s="143" t="s">
        <v>384</v>
      </c>
    </row>
    <row r="79" spans="1:23" x14ac:dyDescent="0.3">
      <c r="A79" s="18" t="s">
        <v>606</v>
      </c>
      <c r="B79" s="18" t="s">
        <v>607</v>
      </c>
      <c r="C79" s="19">
        <f>DataEntry!C126</f>
        <v>0</v>
      </c>
      <c r="D79" s="19" t="s">
        <v>608</v>
      </c>
      <c r="E79" s="19" t="s">
        <v>415</v>
      </c>
      <c r="F79" s="21">
        <v>10</v>
      </c>
      <c r="G79" s="141"/>
      <c r="H79" s="142"/>
      <c r="I79" s="142"/>
      <c r="J79" s="142"/>
      <c r="K79" s="142"/>
      <c r="L79" s="142"/>
      <c r="M79" s="142">
        <f>C79/F79</f>
        <v>0</v>
      </c>
      <c r="N79" s="142"/>
      <c r="O79" s="142"/>
      <c r="P79" s="142"/>
      <c r="Q79" s="142"/>
      <c r="R79" s="142"/>
      <c r="S79" s="142"/>
      <c r="T79" s="142"/>
      <c r="U79" s="142"/>
      <c r="V79" s="142"/>
      <c r="W79" s="143"/>
    </row>
    <row r="80" spans="1:23" x14ac:dyDescent="0.3">
      <c r="A80" s="18" t="str">
        <f>DataEntry!A128</f>
        <v>7439-96-5</v>
      </c>
      <c r="B80" s="18" t="str">
        <f>DataEntry!B128</f>
        <v>Manganese</v>
      </c>
      <c r="C80" s="19">
        <f>DataEntry!C128</f>
        <v>0</v>
      </c>
      <c r="D80" s="19" t="s">
        <v>516</v>
      </c>
      <c r="E80" s="19" t="s">
        <v>404</v>
      </c>
      <c r="F80" s="21">
        <v>100</v>
      </c>
      <c r="G80" s="141"/>
      <c r="H80" s="142"/>
      <c r="I80" s="142">
        <f t="shared" ref="I80:I84" si="32">C80/F80</f>
        <v>0</v>
      </c>
      <c r="J80" s="142"/>
      <c r="K80" s="142"/>
      <c r="L80" s="142"/>
      <c r="M80" s="142"/>
      <c r="N80" s="142"/>
      <c r="O80" s="142"/>
      <c r="P80" s="142">
        <f t="shared" ref="P80:P83" si="33">C80/F80</f>
        <v>0</v>
      </c>
      <c r="Q80" s="142"/>
      <c r="R80" s="142"/>
      <c r="S80" s="142"/>
      <c r="T80" s="142"/>
      <c r="U80" s="142"/>
      <c r="V80" s="142"/>
      <c r="W80" s="143"/>
    </row>
    <row r="81" spans="1:23" x14ac:dyDescent="0.3">
      <c r="A81" s="18" t="str">
        <f>DataEntry!A129</f>
        <v>72-33-3</v>
      </c>
      <c r="B81" s="18" t="str">
        <f>DataEntry!B129</f>
        <v>Mestranol</v>
      </c>
      <c r="C81" s="19">
        <f>DataEntry!C129</f>
        <v>0</v>
      </c>
      <c r="D81" s="19" t="s">
        <v>406</v>
      </c>
      <c r="E81" s="19" t="s">
        <v>415</v>
      </c>
      <c r="F81" s="21">
        <v>2.0000000000000001E-4</v>
      </c>
      <c r="G81" s="141"/>
      <c r="H81" s="142"/>
      <c r="I81" s="142">
        <f t="shared" si="32"/>
        <v>0</v>
      </c>
      <c r="J81" s="142"/>
      <c r="K81" s="142"/>
      <c r="L81" s="142"/>
      <c r="M81" s="142"/>
      <c r="N81" s="142"/>
      <c r="O81" s="142"/>
      <c r="P81" s="142"/>
      <c r="Q81" s="142"/>
      <c r="R81" s="142"/>
      <c r="S81" s="142"/>
      <c r="T81" s="142"/>
      <c r="U81" s="142"/>
      <c r="V81" s="142"/>
      <c r="W81" s="143"/>
    </row>
    <row r="82" spans="1:23" x14ac:dyDescent="0.3">
      <c r="A82" s="18" t="str">
        <f>DataEntry!A132</f>
        <v>78-93-3</v>
      </c>
      <c r="B82" s="18" t="str">
        <f>DataEntry!B132</f>
        <v>Methyl ethyl ketone (MEK, 2-butanone)#</v>
      </c>
      <c r="C82" s="19">
        <f>DataEntry!C132</f>
        <v>0</v>
      </c>
      <c r="D82" s="19" t="s">
        <v>631</v>
      </c>
      <c r="E82" s="19" t="s">
        <v>415</v>
      </c>
      <c r="F82" s="21">
        <v>400</v>
      </c>
      <c r="G82" s="141"/>
      <c r="H82" s="142"/>
      <c r="I82" s="142">
        <f>C82/F82</f>
        <v>0</v>
      </c>
      <c r="J82" s="142"/>
      <c r="K82" s="142"/>
      <c r="L82" s="142"/>
      <c r="M82" s="142"/>
      <c r="N82" s="142"/>
      <c r="O82" s="142"/>
      <c r="P82" s="142"/>
      <c r="Q82" s="142"/>
      <c r="R82" s="142"/>
      <c r="S82" s="142"/>
      <c r="T82" s="142"/>
      <c r="U82" s="142"/>
      <c r="V82" s="142"/>
      <c r="W82" s="143"/>
    </row>
    <row r="83" spans="1:23" x14ac:dyDescent="0.3">
      <c r="A83" s="18" t="str">
        <f>DataEntry!A134</f>
        <v>1634-04-4</v>
      </c>
      <c r="B83" s="18" t="str">
        <f>DataEntry!B134</f>
        <v>Methyl tertiary butyl ether (MTBE)</v>
      </c>
      <c r="C83" s="19">
        <f>DataEntry!C134</f>
        <v>0</v>
      </c>
      <c r="D83" s="19" t="s">
        <v>388</v>
      </c>
      <c r="E83" s="19" t="s">
        <v>415</v>
      </c>
      <c r="F83" s="21">
        <v>700</v>
      </c>
      <c r="G83" s="141" t="s">
        <v>384</v>
      </c>
      <c r="H83" s="142" t="s">
        <v>384</v>
      </c>
      <c r="I83" s="142" t="s">
        <v>384</v>
      </c>
      <c r="J83" s="142" t="s">
        <v>384</v>
      </c>
      <c r="K83" s="142" t="s">
        <v>384</v>
      </c>
      <c r="L83" s="142" t="s">
        <v>384</v>
      </c>
      <c r="M83" s="142">
        <f t="shared" ref="M83:M85" si="34">C83/$F83</f>
        <v>0</v>
      </c>
      <c r="N83" s="142" t="s">
        <v>384</v>
      </c>
      <c r="O83" s="142" t="s">
        <v>384</v>
      </c>
      <c r="P83" s="142">
        <f t="shared" si="33"/>
        <v>0</v>
      </c>
      <c r="Q83" s="142" t="s">
        <v>384</v>
      </c>
      <c r="R83" s="142"/>
      <c r="S83" s="142">
        <f t="shared" ref="S83" si="35">C83/F83</f>
        <v>0</v>
      </c>
      <c r="T83" s="142" t="s">
        <v>384</v>
      </c>
      <c r="U83" s="142" t="s">
        <v>384</v>
      </c>
      <c r="V83" s="142" t="s">
        <v>384</v>
      </c>
      <c r="W83" s="143" t="s">
        <v>384</v>
      </c>
    </row>
    <row r="84" spans="1:23" x14ac:dyDescent="0.3">
      <c r="A84" s="18" t="str">
        <f>DataEntry!A139</f>
        <v>51218-45-2; 87392-12-9</v>
      </c>
      <c r="B84" s="18" t="str">
        <f>DataEntry!B139</f>
        <v>Metolachlor and s-Metolachlor</v>
      </c>
      <c r="C84" s="19">
        <f>DataEntry!C139</f>
        <v>0</v>
      </c>
      <c r="D84" s="19" t="s">
        <v>600</v>
      </c>
      <c r="E84" s="19" t="s">
        <v>415</v>
      </c>
      <c r="F84" s="21">
        <v>300</v>
      </c>
      <c r="G84" s="141"/>
      <c r="H84" s="142"/>
      <c r="I84" s="142">
        <f t="shared" si="32"/>
        <v>0</v>
      </c>
      <c r="J84" s="142"/>
      <c r="K84" s="142"/>
      <c r="L84" s="142"/>
      <c r="M84" s="142"/>
      <c r="N84" s="142"/>
      <c r="O84" s="142"/>
      <c r="P84" s="142"/>
      <c r="Q84" s="142"/>
      <c r="R84" s="142"/>
      <c r="S84" s="142"/>
      <c r="T84" s="142"/>
      <c r="U84" s="142"/>
      <c r="V84" s="142"/>
      <c r="W84" s="143"/>
    </row>
    <row r="85" spans="1:23" x14ac:dyDescent="0.3">
      <c r="A85" s="18" t="str">
        <f>DataEntry!A140</f>
        <v>171118-09-5</v>
      </c>
      <c r="B85" s="18" t="str">
        <f>DataEntry!B140</f>
        <v>Metolachlor ESA</v>
      </c>
      <c r="C85" s="19">
        <f>DataEntry!C140</f>
        <v>0</v>
      </c>
      <c r="D85" s="19" t="s">
        <v>600</v>
      </c>
      <c r="E85" s="19" t="s">
        <v>415</v>
      </c>
      <c r="F85" s="21">
        <v>7000</v>
      </c>
      <c r="G85" s="141"/>
      <c r="H85" s="142"/>
      <c r="I85" s="142"/>
      <c r="J85" s="142"/>
      <c r="K85" s="142"/>
      <c r="L85" s="142"/>
      <c r="M85" s="142">
        <f t="shared" si="34"/>
        <v>0</v>
      </c>
      <c r="N85" s="142"/>
      <c r="O85" s="142"/>
      <c r="P85" s="142"/>
      <c r="Q85" s="142"/>
      <c r="R85" s="142"/>
      <c r="S85" s="142"/>
      <c r="T85" s="142"/>
      <c r="U85" s="142"/>
      <c r="V85" s="142"/>
      <c r="W85" s="143"/>
    </row>
    <row r="86" spans="1:23" x14ac:dyDescent="0.3">
      <c r="A86" s="18" t="str">
        <f>DataEntry!A141</f>
        <v>152019-73-3</v>
      </c>
      <c r="B86" s="18" t="str">
        <f>DataEntry!B141</f>
        <v>Metolachlor OXA</v>
      </c>
      <c r="C86" s="19">
        <f>DataEntry!C141</f>
        <v>0</v>
      </c>
      <c r="D86" s="19" t="s">
        <v>600</v>
      </c>
      <c r="E86" s="19" t="s">
        <v>415</v>
      </c>
      <c r="F86" s="21">
        <v>5000</v>
      </c>
      <c r="G86" s="141"/>
      <c r="H86" s="142"/>
      <c r="I86" s="142"/>
      <c r="J86" s="142"/>
      <c r="K86" s="142"/>
      <c r="L86" s="142"/>
      <c r="M86" s="142"/>
      <c r="N86" s="142"/>
      <c r="O86" s="142"/>
      <c r="P86" s="142"/>
      <c r="Q86" s="142">
        <f>C86/F86</f>
        <v>0</v>
      </c>
      <c r="R86" s="142"/>
      <c r="S86" s="142"/>
      <c r="T86" s="142"/>
      <c r="U86" s="142"/>
      <c r="V86" s="142"/>
      <c r="W86" s="143"/>
    </row>
    <row r="87" spans="1:23" x14ac:dyDescent="0.3">
      <c r="A87" s="18" t="str">
        <f>DataEntry!A142</f>
        <v>21087-64-9</v>
      </c>
      <c r="B87" s="18" t="str">
        <f>DataEntry!B142</f>
        <v>Metribuzin</v>
      </c>
      <c r="C87" s="19">
        <f>DataEntry!C142</f>
        <v>0</v>
      </c>
      <c r="D87" s="19" t="s">
        <v>386</v>
      </c>
      <c r="E87" s="19" t="s">
        <v>415</v>
      </c>
      <c r="F87" s="21">
        <v>10</v>
      </c>
      <c r="G87" s="141" t="s">
        <v>384</v>
      </c>
      <c r="H87" s="142" t="s">
        <v>384</v>
      </c>
      <c r="I87" s="142" t="s">
        <v>384</v>
      </c>
      <c r="J87" s="142" t="s">
        <v>384</v>
      </c>
      <c r="K87" s="142" t="s">
        <v>384</v>
      </c>
      <c r="L87" s="142" t="s">
        <v>384</v>
      </c>
      <c r="M87" s="142" t="s">
        <v>384</v>
      </c>
      <c r="N87" s="142" t="s">
        <v>384</v>
      </c>
      <c r="O87" s="142" t="s">
        <v>384</v>
      </c>
      <c r="P87" s="142" t="s">
        <v>384</v>
      </c>
      <c r="Q87" s="142" t="s">
        <v>384</v>
      </c>
      <c r="R87" s="142"/>
      <c r="S87" s="142" t="s">
        <v>384</v>
      </c>
      <c r="T87" s="142" t="s">
        <v>384</v>
      </c>
      <c r="U87" s="142" t="s">
        <v>384</v>
      </c>
      <c r="V87" s="142" t="s">
        <v>384</v>
      </c>
      <c r="W87" s="143">
        <f t="shared" ref="W87:W88" si="36">C87/F87</f>
        <v>0</v>
      </c>
    </row>
    <row r="88" spans="1:23" ht="28.8" x14ac:dyDescent="0.3">
      <c r="A88" s="18" t="str">
        <f>DataEntry!A143</f>
        <v>35045-02-4; 52236-30-3; 56507-37-0</v>
      </c>
      <c r="B88" s="18" t="str">
        <f>DataEntry!B143</f>
        <v>Metribuzin DA, DADK, and DK</v>
      </c>
      <c r="C88" s="19">
        <f>DataEntry!C143</f>
        <v>0</v>
      </c>
      <c r="D88" s="19" t="s">
        <v>390</v>
      </c>
      <c r="E88" s="19" t="s">
        <v>415</v>
      </c>
      <c r="F88" s="21">
        <v>10</v>
      </c>
      <c r="G88" s="141" t="s">
        <v>384</v>
      </c>
      <c r="H88" s="142" t="s">
        <v>384</v>
      </c>
      <c r="I88" s="142" t="s">
        <v>384</v>
      </c>
      <c r="J88" s="142" t="s">
        <v>384</v>
      </c>
      <c r="K88" s="142" t="s">
        <v>384</v>
      </c>
      <c r="L88" s="142" t="s">
        <v>384</v>
      </c>
      <c r="M88" s="142" t="s">
        <v>384</v>
      </c>
      <c r="N88" s="142" t="s">
        <v>384</v>
      </c>
      <c r="O88" s="142" t="s">
        <v>384</v>
      </c>
      <c r="P88" s="142" t="s">
        <v>384</v>
      </c>
      <c r="Q88" s="142" t="s">
        <v>384</v>
      </c>
      <c r="R88" s="142"/>
      <c r="S88" s="142" t="s">
        <v>384</v>
      </c>
      <c r="T88" s="142" t="s">
        <v>384</v>
      </c>
      <c r="U88" s="142" t="s">
        <v>384</v>
      </c>
      <c r="V88" s="142" t="s">
        <v>384</v>
      </c>
      <c r="W88" s="143">
        <f t="shared" si="36"/>
        <v>0</v>
      </c>
    </row>
    <row r="89" spans="1:23" x14ac:dyDescent="0.3">
      <c r="A89" s="18" t="str">
        <f>DataEntry!A144</f>
        <v>101043-37-2</v>
      </c>
      <c r="B89" s="18" t="str">
        <f>DataEntry!B144</f>
        <v>Microcystin-LR</v>
      </c>
      <c r="C89" s="19">
        <f>DataEntry!C144</f>
        <v>0</v>
      </c>
      <c r="D89" s="19" t="s">
        <v>409</v>
      </c>
      <c r="E89" s="19" t="s">
        <v>415</v>
      </c>
      <c r="F89" s="21">
        <v>0.1</v>
      </c>
      <c r="G89" s="141" t="s">
        <v>384</v>
      </c>
      <c r="H89" s="142" t="s">
        <v>384</v>
      </c>
      <c r="I89" s="142" t="s">
        <v>384</v>
      </c>
      <c r="J89" s="142" t="s">
        <v>384</v>
      </c>
      <c r="K89" s="142" t="s">
        <v>384</v>
      </c>
      <c r="L89" s="142" t="s">
        <v>384</v>
      </c>
      <c r="M89" s="142">
        <f t="shared" ref="M89" si="37">C89/$F89</f>
        <v>0</v>
      </c>
      <c r="N89" s="142" t="s">
        <v>384</v>
      </c>
      <c r="O89" s="142" t="s">
        <v>384</v>
      </c>
      <c r="P89" s="142" t="s">
        <v>384</v>
      </c>
      <c r="Q89" s="142" t="s">
        <v>384</v>
      </c>
      <c r="R89" s="142"/>
      <c r="S89" s="142" t="s">
        <v>384</v>
      </c>
      <c r="T89" s="142" t="s">
        <v>384</v>
      </c>
      <c r="U89" s="142" t="s">
        <v>384</v>
      </c>
      <c r="V89" s="142" t="s">
        <v>384</v>
      </c>
      <c r="W89" s="143" t="s">
        <v>384</v>
      </c>
    </row>
    <row r="90" spans="1:23" x14ac:dyDescent="0.3">
      <c r="A90" s="18" t="str">
        <f>DataEntry!A145</f>
        <v>91-20-3</v>
      </c>
      <c r="B90" s="18" t="str">
        <f>DataEntry!B145</f>
        <v>Naphthalene</v>
      </c>
      <c r="C90" s="19">
        <f>DataEntry!C145</f>
        <v>0</v>
      </c>
      <c r="D90" s="19" t="s">
        <v>386</v>
      </c>
      <c r="E90" s="19" t="s">
        <v>415</v>
      </c>
      <c r="F90" s="21">
        <v>70</v>
      </c>
      <c r="G90" s="141" t="s">
        <v>384</v>
      </c>
      <c r="H90" s="142" t="s">
        <v>384</v>
      </c>
      <c r="I90" s="142" t="s">
        <v>384</v>
      </c>
      <c r="J90" s="142" t="s">
        <v>384</v>
      </c>
      <c r="K90" s="142" t="s">
        <v>384</v>
      </c>
      <c r="L90" s="142" t="s">
        <v>384</v>
      </c>
      <c r="M90" s="142" t="s">
        <v>384</v>
      </c>
      <c r="N90" s="142" t="s">
        <v>384</v>
      </c>
      <c r="O90" s="142" t="s">
        <v>384</v>
      </c>
      <c r="P90" s="142">
        <f t="shared" ref="P90" si="38">C90/F90</f>
        <v>0</v>
      </c>
      <c r="Q90" s="142" t="s">
        <v>384</v>
      </c>
      <c r="R90" s="142"/>
      <c r="S90" s="142" t="s">
        <v>384</v>
      </c>
      <c r="T90" s="142" t="s">
        <v>384</v>
      </c>
      <c r="U90" s="142" t="s">
        <v>384</v>
      </c>
      <c r="V90" s="142" t="s">
        <v>384</v>
      </c>
      <c r="W90" s="143" t="s">
        <v>384</v>
      </c>
    </row>
    <row r="91" spans="1:23" x14ac:dyDescent="0.3">
      <c r="A91" s="18" t="str">
        <f>DataEntry!A147</f>
        <v>14797-55-8</v>
      </c>
      <c r="B91" s="18" t="str">
        <f>DataEntry!B147</f>
        <v>Nitrate (as N)</v>
      </c>
      <c r="C91" s="19">
        <f>DataEntry!C147</f>
        <v>0</v>
      </c>
      <c r="D91" s="19" t="s">
        <v>391</v>
      </c>
      <c r="E91" s="19" t="s">
        <v>415</v>
      </c>
      <c r="F91" s="21">
        <v>10000</v>
      </c>
      <c r="G91" s="141"/>
      <c r="H91" s="142"/>
      <c r="I91" s="142"/>
      <c r="J91" s="142"/>
      <c r="K91" s="142"/>
      <c r="L91" s="142">
        <f t="shared" ref="L91" si="39">C91/F91</f>
        <v>0</v>
      </c>
      <c r="M91" s="142"/>
      <c r="N91" s="142"/>
      <c r="O91" s="142"/>
      <c r="P91" s="142"/>
      <c r="Q91" s="142"/>
      <c r="R91" s="142"/>
      <c r="S91" s="142"/>
      <c r="T91" s="142"/>
      <c r="U91" s="142"/>
      <c r="V91" s="142"/>
      <c r="W91" s="143"/>
    </row>
    <row r="92" spans="1:23" x14ac:dyDescent="0.3">
      <c r="A92" s="18" t="str">
        <f>DataEntry!A150</f>
        <v>84852-15-3</v>
      </c>
      <c r="B92" s="18" t="str">
        <f>DataEntry!B150</f>
        <v>Nonylphenol</v>
      </c>
      <c r="C92" s="19">
        <f>DataEntry!C150</f>
        <v>0</v>
      </c>
      <c r="D92" s="19" t="s">
        <v>600</v>
      </c>
      <c r="E92" s="19" t="s">
        <v>415</v>
      </c>
      <c r="F92" s="21">
        <v>40</v>
      </c>
      <c r="G92" s="141" t="s">
        <v>384</v>
      </c>
      <c r="H92" s="142" t="s">
        <v>384</v>
      </c>
      <c r="I92" s="142" t="s">
        <v>384</v>
      </c>
      <c r="J92" s="142" t="s">
        <v>384</v>
      </c>
      <c r="K92" s="142" t="s">
        <v>384</v>
      </c>
      <c r="L92" s="142" t="s">
        <v>384</v>
      </c>
      <c r="M92" s="142" t="s">
        <v>384</v>
      </c>
      <c r="N92" s="142" t="s">
        <v>384</v>
      </c>
      <c r="O92" s="142" t="s">
        <v>384</v>
      </c>
      <c r="P92" s="142" t="s">
        <v>384</v>
      </c>
      <c r="Q92" s="142" t="s">
        <v>384</v>
      </c>
      <c r="R92" s="142"/>
      <c r="S92" s="142">
        <f t="shared" ref="S92" si="40">C92/F92</f>
        <v>0</v>
      </c>
      <c r="T92" s="142" t="s">
        <v>384</v>
      </c>
      <c r="U92" s="142" t="s">
        <v>384</v>
      </c>
      <c r="V92" s="142" t="s">
        <v>384</v>
      </c>
      <c r="W92" s="143" t="s">
        <v>384</v>
      </c>
    </row>
    <row r="93" spans="1:23" x14ac:dyDescent="0.3">
      <c r="A93" s="18" t="str">
        <f>DataEntry!A151</f>
        <v>140-66-9</v>
      </c>
      <c r="B93" s="18" t="str">
        <f>DataEntry!B151</f>
        <v>Octylphenol, 4-tert</v>
      </c>
      <c r="C93" s="19">
        <f>DataEntry!C151</f>
        <v>0</v>
      </c>
      <c r="D93" s="19" t="s">
        <v>600</v>
      </c>
      <c r="E93" s="19" t="s">
        <v>415</v>
      </c>
      <c r="F93" s="21">
        <v>100</v>
      </c>
      <c r="G93" s="141"/>
      <c r="H93" s="142"/>
      <c r="I93" s="142">
        <f t="shared" ref="I93:I94" si="41">C93/F93</f>
        <v>0</v>
      </c>
      <c r="J93" s="142"/>
      <c r="K93" s="142"/>
      <c r="L93" s="142"/>
      <c r="M93" s="142"/>
      <c r="N93" s="142"/>
      <c r="O93" s="142"/>
      <c r="P93" s="142"/>
      <c r="Q93" s="142"/>
      <c r="R93" s="142"/>
      <c r="S93" s="142"/>
      <c r="T93" s="142"/>
      <c r="U93" s="142"/>
      <c r="V93" s="142"/>
      <c r="W93" s="143"/>
    </row>
    <row r="94" spans="1:23" x14ac:dyDescent="0.3">
      <c r="A94" s="18" t="str">
        <f>DataEntry!A152</f>
        <v>87-86-5</v>
      </c>
      <c r="B94" s="18" t="str">
        <f>DataEntry!B152</f>
        <v>Pentachlorophenol</v>
      </c>
      <c r="C94" s="19">
        <f>DataEntry!C152</f>
        <v>0</v>
      </c>
      <c r="D94" s="19" t="s">
        <v>382</v>
      </c>
      <c r="E94" s="19" t="s">
        <v>415</v>
      </c>
      <c r="F94" s="21">
        <v>7</v>
      </c>
      <c r="G94" s="141" t="s">
        <v>384</v>
      </c>
      <c r="H94" s="142" t="s">
        <v>384</v>
      </c>
      <c r="I94" s="142">
        <f t="shared" si="41"/>
        <v>0</v>
      </c>
      <c r="J94" s="142" t="s">
        <v>384</v>
      </c>
      <c r="K94" s="142" t="s">
        <v>384</v>
      </c>
      <c r="L94" s="142" t="s">
        <v>384</v>
      </c>
      <c r="M94" s="142">
        <f t="shared" ref="M94:M102" si="42">C94/$F94</f>
        <v>0</v>
      </c>
      <c r="N94" s="142">
        <f>C94/F94</f>
        <v>0</v>
      </c>
      <c r="O94" s="142">
        <f>C94/F94</f>
        <v>0</v>
      </c>
      <c r="P94" s="142" t="s">
        <v>384</v>
      </c>
      <c r="Q94" s="142" t="s">
        <v>384</v>
      </c>
      <c r="R94" s="142"/>
      <c r="S94" s="142" t="s">
        <v>384</v>
      </c>
      <c r="T94" s="142" t="s">
        <v>384</v>
      </c>
      <c r="U94" s="142" t="s">
        <v>384</v>
      </c>
      <c r="V94" s="142" t="s">
        <v>384</v>
      </c>
      <c r="W94" s="143">
        <f t="shared" ref="W94:W99" si="43">C94/F94</f>
        <v>0</v>
      </c>
    </row>
    <row r="95" spans="1:23" x14ac:dyDescent="0.3">
      <c r="A95" s="18" t="str">
        <f>DataEntry!A153</f>
        <v>45187-15-3; 375-73-5</v>
      </c>
      <c r="B95" s="18" t="str">
        <f>DataEntry!B153</f>
        <v>Perfluorobutane sulfonate (PFBS)</v>
      </c>
      <c r="C95" s="19">
        <f>DataEntry!C153</f>
        <v>0</v>
      </c>
      <c r="D95" s="19" t="s">
        <v>600</v>
      </c>
      <c r="E95" s="19" t="s">
        <v>415</v>
      </c>
      <c r="F95" s="21">
        <v>0.1</v>
      </c>
      <c r="G95" s="141"/>
      <c r="H95" s="142"/>
      <c r="I95" s="142"/>
      <c r="J95" s="142"/>
      <c r="K95" s="142"/>
      <c r="L95" s="142"/>
      <c r="M95" s="142"/>
      <c r="N95" s="142"/>
      <c r="O95" s="142"/>
      <c r="P95" s="142"/>
      <c r="Q95" s="142"/>
      <c r="R95" s="142"/>
      <c r="S95" s="142"/>
      <c r="T95" s="142"/>
      <c r="U95" s="142"/>
      <c r="V95" s="142"/>
      <c r="W95" s="143">
        <f t="shared" si="43"/>
        <v>0</v>
      </c>
    </row>
    <row r="96" spans="1:23" x14ac:dyDescent="0.3">
      <c r="A96" s="18" t="str">
        <f>DataEntry!A154</f>
        <v>45048-62-2; 375-22-4</v>
      </c>
      <c r="B96" s="18" t="str">
        <f>DataEntry!B154</f>
        <v>Perfluorobutyrate (PFBA)</v>
      </c>
      <c r="C96" s="19">
        <f>DataEntry!C154</f>
        <v>0</v>
      </c>
      <c r="D96" s="19" t="s">
        <v>389</v>
      </c>
      <c r="E96" s="19" t="s">
        <v>415</v>
      </c>
      <c r="F96" s="21">
        <v>7</v>
      </c>
      <c r="G96" s="141"/>
      <c r="H96" s="142"/>
      <c r="I96" s="142"/>
      <c r="J96" s="142"/>
      <c r="K96" s="142"/>
      <c r="L96" s="142"/>
      <c r="M96" s="142">
        <f t="shared" si="42"/>
        <v>0</v>
      </c>
      <c r="N96" s="142"/>
      <c r="O96" s="142"/>
      <c r="P96" s="142"/>
      <c r="Q96" s="142"/>
      <c r="R96" s="142"/>
      <c r="S96" s="142"/>
      <c r="T96" s="142"/>
      <c r="U96" s="142"/>
      <c r="V96" s="142"/>
      <c r="W96" s="143">
        <f t="shared" si="43"/>
        <v>0</v>
      </c>
    </row>
    <row r="97" spans="1:23" ht="184.2" customHeight="1" x14ac:dyDescent="0.3">
      <c r="A97" s="18" t="str">
        <f>DataEntry!A155</f>
        <v>108427-53-8; 355-46-4; 3871-99-6</v>
      </c>
      <c r="B97" s="18" t="str">
        <f>DataEntry!B155</f>
        <v xml:space="preserve">U.S. Environmental Protection Agency (EPA)  Maximum Contaminant Level of 0.010 µg/L.
Perfluorohexane sulfonate (PFHxS) -
Only enter data in this box OR the one below.  If values are entered in both boxes, the calculation will be based only on the EPA MCLG/MCL value. </v>
      </c>
      <c r="C97" s="19">
        <f>DataEntry!C155</f>
        <v>0</v>
      </c>
      <c r="D97" s="19" t="s">
        <v>623</v>
      </c>
      <c r="E97" s="19" t="s">
        <v>415</v>
      </c>
      <c r="F97" s="21">
        <v>0.01</v>
      </c>
      <c r="G97" s="141"/>
      <c r="H97" s="142"/>
      <c r="I97" s="142"/>
      <c r="J97" s="142"/>
      <c r="K97" s="142"/>
      <c r="L97" s="142"/>
      <c r="M97" s="142"/>
      <c r="N97" s="142"/>
      <c r="O97" s="142"/>
      <c r="P97" s="142"/>
      <c r="Q97" s="142"/>
      <c r="R97" s="142"/>
      <c r="S97" s="142"/>
      <c r="T97" s="142"/>
      <c r="U97" s="142"/>
      <c r="V97" s="142"/>
      <c r="W97" s="143">
        <f t="shared" si="43"/>
        <v>0</v>
      </c>
    </row>
    <row r="98" spans="1:23" ht="171.6" customHeight="1" x14ac:dyDescent="0.3">
      <c r="A98" s="18" t="str">
        <f>DataEntry!A156</f>
        <v>108427-53-8; 355-46-4; 3871-99-6</v>
      </c>
      <c r="B98" s="18" t="str">
        <f>DataEntry!B156</f>
        <v xml:space="preserve">Minnesota Department of Health HRL value of 0.047 µg/L.## 
Perfluorohexane sulfonate (PFHxS)
Only enter data in this box OR the one above.  If values are entered in both boxes, the calculation will be based only on the EPA MCLG/MCL value. </v>
      </c>
      <c r="C98" s="19">
        <f>DataEntry!C156</f>
        <v>0</v>
      </c>
      <c r="D98" s="19" t="s">
        <v>600</v>
      </c>
      <c r="E98" s="19" t="s">
        <v>415</v>
      </c>
      <c r="F98" s="21">
        <v>4.7E-2</v>
      </c>
      <c r="G98" s="141"/>
      <c r="H98" s="142"/>
      <c r="I98" s="142"/>
      <c r="J98" s="142"/>
      <c r="K98" s="142"/>
      <c r="L98" s="142"/>
      <c r="M98" s="142">
        <f>IF(C97&gt;0,"0.0",IF(C97=0,C98/F98))</f>
        <v>0</v>
      </c>
      <c r="N98" s="142"/>
      <c r="O98" s="142"/>
      <c r="P98" s="142"/>
      <c r="Q98" s="142"/>
      <c r="R98" s="142"/>
      <c r="S98" s="142"/>
      <c r="T98" s="142"/>
      <c r="U98" s="142"/>
      <c r="V98" s="142"/>
      <c r="W98" s="143">
        <f>IF(C97&gt;0,"0.00",IF(C97=0,C98/F98))</f>
        <v>0</v>
      </c>
    </row>
    <row r="99" spans="1:23" ht="28.8" x14ac:dyDescent="0.3">
      <c r="A99" s="18" t="str">
        <f>DataEntry!A157</f>
        <v>92612-52-7; 307-24-4; 21615-47-4; 2923-26-4</v>
      </c>
      <c r="B99" s="18" t="str">
        <f>DataEntry!B157</f>
        <v>Perfluorohexanoate (PFHxA)</v>
      </c>
      <c r="C99" s="19">
        <f>DataEntry!C157</f>
        <v>0</v>
      </c>
      <c r="D99" s="19" t="s">
        <v>600</v>
      </c>
      <c r="E99" s="19" t="s">
        <v>415</v>
      </c>
      <c r="F99" s="21">
        <v>0.2</v>
      </c>
      <c r="G99" s="141"/>
      <c r="H99" s="142"/>
      <c r="I99" s="142">
        <f t="shared" ref="I99:I108" si="44">C99/F99</f>
        <v>0</v>
      </c>
      <c r="J99" s="142"/>
      <c r="K99" s="142"/>
      <c r="L99" s="142"/>
      <c r="M99" s="142"/>
      <c r="N99" s="142"/>
      <c r="O99" s="142"/>
      <c r="P99" s="142"/>
      <c r="Q99" s="142"/>
      <c r="R99" s="142"/>
      <c r="S99" s="142"/>
      <c r="T99" s="142"/>
      <c r="U99" s="142"/>
      <c r="V99" s="142"/>
      <c r="W99" s="143">
        <f t="shared" si="43"/>
        <v>0</v>
      </c>
    </row>
    <row r="100" spans="1:23" ht="57.6" x14ac:dyDescent="0.3">
      <c r="A100" s="18" t="str">
        <f>DataEntry!A158</f>
        <v>45285-51-6; 335-67-1;
335-66-0; 3825-26-1;
2395-00-8; 335-93-3;
335-95-5</v>
      </c>
      <c r="B100" s="18" t="str">
        <f>DataEntry!B158</f>
        <v xml:space="preserve">Perfluorooctanoate (PFOA)# </v>
      </c>
      <c r="C100" s="19">
        <f>DataEntry!C158</f>
        <v>0</v>
      </c>
      <c r="D100" s="19" t="s">
        <v>643</v>
      </c>
      <c r="E100" s="19" t="s">
        <v>415</v>
      </c>
      <c r="F100" s="21">
        <v>2.4000000000000001E-4</v>
      </c>
      <c r="G100" s="141"/>
      <c r="H100" s="142"/>
      <c r="I100" s="142">
        <f t="shared" si="44"/>
        <v>0</v>
      </c>
      <c r="J100" s="142"/>
      <c r="K100" s="142"/>
      <c r="L100" s="142"/>
      <c r="M100" s="142">
        <f t="shared" si="42"/>
        <v>0</v>
      </c>
      <c r="N100" s="142">
        <f t="shared" ref="N100:N102" si="45">C100/F100</f>
        <v>0</v>
      </c>
      <c r="O100" s="142"/>
      <c r="P100" s="142"/>
      <c r="Q100" s="142"/>
      <c r="R100" s="142"/>
      <c r="S100" s="142"/>
      <c r="T100" s="142"/>
      <c r="U100" s="142"/>
      <c r="V100" s="142"/>
      <c r="W100" s="143"/>
    </row>
    <row r="101" spans="1:23" ht="43.2" x14ac:dyDescent="0.3">
      <c r="A101" s="18" t="str">
        <f>DataEntry!A159</f>
        <v>45298-90-6; 1763-23-1;
29081-56-9; 70225-14-8; 2795-39-3; 29457-72-5</v>
      </c>
      <c r="B101" s="18" t="str">
        <f>DataEntry!B159</f>
        <v>Perfluorooctane sulfonate (PFOS)#</v>
      </c>
      <c r="C101" s="19">
        <f>DataEntry!C159</f>
        <v>0</v>
      </c>
      <c r="D101" s="19" t="s">
        <v>643</v>
      </c>
      <c r="E101" s="19" t="s">
        <v>415</v>
      </c>
      <c r="F101" s="21">
        <v>2.3E-3</v>
      </c>
      <c r="G101" s="141"/>
      <c r="H101" s="142"/>
      <c r="I101" s="142">
        <f t="shared" si="44"/>
        <v>0</v>
      </c>
      <c r="J101" s="142"/>
      <c r="K101" s="142"/>
      <c r="L101" s="142"/>
      <c r="M101" s="142">
        <f t="shared" si="42"/>
        <v>0</v>
      </c>
      <c r="N101" s="142">
        <f t="shared" si="45"/>
        <v>0</v>
      </c>
      <c r="O101" s="142"/>
      <c r="P101" s="142"/>
      <c r="Q101" s="142"/>
      <c r="R101" s="142"/>
      <c r="S101" s="142"/>
      <c r="T101" s="142"/>
      <c r="U101" s="142"/>
      <c r="V101" s="142"/>
      <c r="W101" s="143"/>
    </row>
    <row r="102" spans="1:23" x14ac:dyDescent="0.3">
      <c r="A102" s="18" t="str">
        <f>DataEntry!A165</f>
        <v>175013-18-0</v>
      </c>
      <c r="B102" s="18" t="str">
        <f>DataEntry!B165</f>
        <v>Pyraclostrobin</v>
      </c>
      <c r="C102" s="19">
        <f>DataEntry!C165</f>
        <v>0</v>
      </c>
      <c r="D102" s="19" t="s">
        <v>392</v>
      </c>
      <c r="E102" s="19" t="s">
        <v>415</v>
      </c>
      <c r="F102" s="21">
        <v>100</v>
      </c>
      <c r="G102" s="141" t="s">
        <v>384</v>
      </c>
      <c r="H102" s="142" t="s">
        <v>384</v>
      </c>
      <c r="I102" s="142">
        <f t="shared" si="44"/>
        <v>0</v>
      </c>
      <c r="J102" s="142">
        <f t="shared" ref="J102" si="46">C102/F102</f>
        <v>0</v>
      </c>
      <c r="K102" s="155">
        <f>C102/F102</f>
        <v>0</v>
      </c>
      <c r="L102" s="142">
        <f t="shared" ref="L102" si="47">C102/F102</f>
        <v>0</v>
      </c>
      <c r="M102" s="142">
        <f t="shared" si="42"/>
        <v>0</v>
      </c>
      <c r="N102" s="142">
        <f t="shared" si="45"/>
        <v>0</v>
      </c>
      <c r="O102" s="142" t="s">
        <v>384</v>
      </c>
      <c r="P102" s="142" t="s">
        <v>384</v>
      </c>
      <c r="Q102" s="142" t="s">
        <v>384</v>
      </c>
      <c r="R102" s="142"/>
      <c r="S102" s="142" t="s">
        <v>384</v>
      </c>
      <c r="T102" s="142" t="s">
        <v>384</v>
      </c>
      <c r="U102" s="142" t="s">
        <v>384</v>
      </c>
      <c r="V102" s="142">
        <f>C102/F102</f>
        <v>0</v>
      </c>
      <c r="W102" s="143" t="s">
        <v>384</v>
      </c>
    </row>
    <row r="103" spans="1:23" x14ac:dyDescent="0.3">
      <c r="A103" s="18" t="str">
        <f>DataEntry!A162</f>
        <v>1336-36-3</v>
      </c>
      <c r="B103" s="18" t="str">
        <f>DataEntry!B162</f>
        <v>Polychlorinated biphenyls</v>
      </c>
      <c r="C103" s="19">
        <f>DataEntry!C162</f>
        <v>0</v>
      </c>
      <c r="D103" s="19" t="s">
        <v>389</v>
      </c>
      <c r="E103" s="19" t="s">
        <v>415</v>
      </c>
      <c r="F103" s="21">
        <v>90</v>
      </c>
      <c r="G103" s="141"/>
      <c r="H103" s="142"/>
      <c r="I103" s="142"/>
      <c r="J103" s="142"/>
      <c r="K103" s="142"/>
      <c r="L103" s="142"/>
      <c r="M103" s="142"/>
      <c r="N103" s="142"/>
      <c r="O103" s="142"/>
      <c r="P103" s="142"/>
      <c r="Q103" s="142"/>
      <c r="R103" s="142"/>
      <c r="S103" s="142">
        <f t="shared" ref="S103" si="48">C103/F103</f>
        <v>0</v>
      </c>
      <c r="T103" s="142"/>
      <c r="U103" s="142"/>
      <c r="V103" s="142"/>
      <c r="W103" s="143"/>
    </row>
    <row r="104" spans="1:23" x14ac:dyDescent="0.3">
      <c r="A104" s="18" t="str">
        <f>DataEntry!A166</f>
        <v>129-00-0</v>
      </c>
      <c r="B104" s="18" t="str">
        <f>DataEntry!B166</f>
        <v>Pyrene</v>
      </c>
      <c r="C104" s="19">
        <f>DataEntry!C166</f>
        <v>0</v>
      </c>
      <c r="D104" s="19" t="s">
        <v>389</v>
      </c>
      <c r="E104" s="19" t="s">
        <v>415</v>
      </c>
      <c r="F104" s="21">
        <v>90</v>
      </c>
      <c r="G104" s="141"/>
      <c r="H104" s="142"/>
      <c r="I104" s="142"/>
      <c r="J104" s="142"/>
      <c r="K104" s="142"/>
      <c r="L104" s="142"/>
      <c r="M104" s="142"/>
      <c r="N104" s="142"/>
      <c r="O104" s="142"/>
      <c r="P104" s="142"/>
      <c r="Q104" s="142"/>
      <c r="R104" s="142"/>
      <c r="S104" s="142">
        <f t="shared" ref="S104" si="49">C104/F104</f>
        <v>0</v>
      </c>
      <c r="T104" s="142"/>
      <c r="U104" s="142"/>
      <c r="V104" s="142"/>
      <c r="W104" s="143"/>
    </row>
    <row r="105" spans="1:23" x14ac:dyDescent="0.3">
      <c r="A105" s="12" t="s">
        <v>649</v>
      </c>
      <c r="B105" s="13" t="s">
        <v>650</v>
      </c>
      <c r="C105" s="19">
        <f>DataEntry!C167</f>
        <v>0</v>
      </c>
      <c r="D105" s="19" t="s">
        <v>655</v>
      </c>
      <c r="E105" s="19" t="s">
        <v>415</v>
      </c>
      <c r="F105" s="21">
        <v>40</v>
      </c>
      <c r="G105" s="141"/>
      <c r="H105" s="142">
        <f>C105/F105</f>
        <v>0</v>
      </c>
      <c r="I105" s="142"/>
      <c r="J105" s="142"/>
      <c r="K105" s="155"/>
      <c r="L105" s="142"/>
      <c r="M105" s="142"/>
      <c r="N105" s="142"/>
      <c r="O105" s="142"/>
      <c r="P105" s="142"/>
      <c r="Q105" s="142"/>
      <c r="R105" s="142"/>
      <c r="S105" s="142"/>
      <c r="T105" s="142"/>
      <c r="U105" s="142"/>
      <c r="V105" s="142"/>
      <c r="W105" s="143"/>
    </row>
    <row r="106" spans="1:23" x14ac:dyDescent="0.3">
      <c r="A106" s="12" t="s">
        <v>651</v>
      </c>
      <c r="B106" s="13" t="s">
        <v>652</v>
      </c>
      <c r="C106" s="19">
        <f>DataEntry!C168</f>
        <v>0</v>
      </c>
      <c r="D106" s="19" t="s">
        <v>657</v>
      </c>
      <c r="E106" s="19" t="s">
        <v>415</v>
      </c>
      <c r="F106" s="21">
        <v>40</v>
      </c>
      <c r="G106" s="141"/>
      <c r="H106" s="142">
        <f t="shared" ref="H106:H107" si="50">C106/F106</f>
        <v>0</v>
      </c>
      <c r="I106" s="142"/>
      <c r="J106" s="142"/>
      <c r="K106" s="155"/>
      <c r="L106" s="142"/>
      <c r="M106" s="142"/>
      <c r="N106" s="142"/>
      <c r="O106" s="142"/>
      <c r="P106" s="142"/>
      <c r="Q106" s="142"/>
      <c r="R106" s="142"/>
      <c r="S106" s="142"/>
      <c r="T106" s="142"/>
      <c r="U106" s="142"/>
      <c r="V106" s="142"/>
      <c r="W106" s="143"/>
    </row>
    <row r="107" spans="1:23" x14ac:dyDescent="0.3">
      <c r="A107" s="12" t="s">
        <v>653</v>
      </c>
      <c r="B107" s="13" t="s">
        <v>654</v>
      </c>
      <c r="C107" s="19">
        <f>DataEntry!C169</f>
        <v>0</v>
      </c>
      <c r="D107" s="19" t="s">
        <v>657</v>
      </c>
      <c r="E107" s="19" t="s">
        <v>415</v>
      </c>
      <c r="F107" s="21">
        <v>40</v>
      </c>
      <c r="G107" s="141"/>
      <c r="H107" s="142">
        <f t="shared" si="50"/>
        <v>0</v>
      </c>
      <c r="I107" s="142"/>
      <c r="J107" s="142"/>
      <c r="K107" s="155"/>
      <c r="L107" s="142"/>
      <c r="M107" s="142"/>
      <c r="N107" s="142"/>
      <c r="O107" s="142"/>
      <c r="P107" s="142"/>
      <c r="Q107" s="142"/>
      <c r="R107" s="142"/>
      <c r="S107" s="142"/>
      <c r="T107" s="142"/>
      <c r="U107" s="142"/>
      <c r="V107" s="142"/>
      <c r="W107" s="143"/>
    </row>
    <row r="108" spans="1:23" x14ac:dyDescent="0.3">
      <c r="A108" s="18" t="str">
        <f>DataEntry!A174</f>
        <v>7440-24-6</v>
      </c>
      <c r="B108" s="18" t="str">
        <f>DataEntry!B174</f>
        <v>Strontium</v>
      </c>
      <c r="C108" s="19">
        <f>DataEntry!C174</f>
        <v>0</v>
      </c>
      <c r="D108" s="19" t="s">
        <v>407</v>
      </c>
      <c r="E108" s="19" t="s">
        <v>415</v>
      </c>
      <c r="F108" s="21">
        <v>3000</v>
      </c>
      <c r="G108" s="141"/>
      <c r="H108" s="142"/>
      <c r="I108" s="142">
        <f t="shared" si="44"/>
        <v>0</v>
      </c>
      <c r="J108" s="142"/>
      <c r="K108" s="142"/>
      <c r="L108" s="142"/>
      <c r="M108" s="142"/>
      <c r="N108" s="142"/>
      <c r="O108" s="142"/>
      <c r="P108" s="142"/>
      <c r="Q108" s="142"/>
      <c r="R108" s="142"/>
      <c r="S108" s="142"/>
      <c r="T108" s="142"/>
      <c r="U108" s="142">
        <f>C108/F108</f>
        <v>0</v>
      </c>
      <c r="V108" s="142"/>
      <c r="W108" s="143"/>
    </row>
    <row r="109" spans="1:23" x14ac:dyDescent="0.3">
      <c r="A109" s="18" t="str">
        <f>DataEntry!A175</f>
        <v>57-68-1; 1981-58-4</v>
      </c>
      <c r="B109" s="18" t="str">
        <f>DataEntry!B175</f>
        <v>Sulfamethazine (and sodium salt)</v>
      </c>
      <c r="C109" s="19">
        <f>DataEntry!C175</f>
        <v>0</v>
      </c>
      <c r="D109" s="19" t="s">
        <v>382</v>
      </c>
      <c r="E109" s="19" t="s">
        <v>415</v>
      </c>
      <c r="F109" s="21">
        <v>100</v>
      </c>
      <c r="G109" s="141" t="s">
        <v>384</v>
      </c>
      <c r="H109" s="142" t="s">
        <v>384</v>
      </c>
      <c r="I109" s="142" t="s">
        <v>384</v>
      </c>
      <c r="J109" s="142" t="s">
        <v>384</v>
      </c>
      <c r="K109" s="142" t="s">
        <v>384</v>
      </c>
      <c r="L109" s="142" t="s">
        <v>384</v>
      </c>
      <c r="M109" s="142" t="s">
        <v>384</v>
      </c>
      <c r="N109" s="142" t="s">
        <v>384</v>
      </c>
      <c r="O109" s="142" t="s">
        <v>384</v>
      </c>
      <c r="P109" s="142" t="s">
        <v>384</v>
      </c>
      <c r="Q109" s="142" t="s">
        <v>384</v>
      </c>
      <c r="R109" s="142"/>
      <c r="S109" s="142" t="s">
        <v>384</v>
      </c>
      <c r="T109" s="142" t="s">
        <v>384</v>
      </c>
      <c r="U109" s="142" t="s">
        <v>384</v>
      </c>
      <c r="V109" s="142" t="s">
        <v>384</v>
      </c>
      <c r="W109" s="143">
        <f t="shared" ref="W109:W110" si="51">C109/F109</f>
        <v>0</v>
      </c>
    </row>
    <row r="110" spans="1:23" x14ac:dyDescent="0.3">
      <c r="A110" s="18" t="str">
        <f>DataEntry!A176</f>
        <v>723-46-6</v>
      </c>
      <c r="B110" s="18" t="str">
        <f>DataEntry!B176</f>
        <v>Sulfamethoxazole</v>
      </c>
      <c r="C110" s="19">
        <f>DataEntry!C176</f>
        <v>0</v>
      </c>
      <c r="D110" s="19" t="s">
        <v>388</v>
      </c>
      <c r="E110" s="19" t="s">
        <v>415</v>
      </c>
      <c r="F110" s="21">
        <v>100</v>
      </c>
      <c r="G110" s="141" t="s">
        <v>384</v>
      </c>
      <c r="H110" s="142" t="s">
        <v>384</v>
      </c>
      <c r="I110" s="142" t="s">
        <v>384</v>
      </c>
      <c r="J110" s="142" t="s">
        <v>384</v>
      </c>
      <c r="K110" s="142" t="s">
        <v>384</v>
      </c>
      <c r="L110" s="142" t="s">
        <v>384</v>
      </c>
      <c r="M110" s="142" t="s">
        <v>384</v>
      </c>
      <c r="N110" s="142" t="s">
        <v>384</v>
      </c>
      <c r="O110" s="142" t="s">
        <v>384</v>
      </c>
      <c r="P110" s="142" t="s">
        <v>384</v>
      </c>
      <c r="Q110" s="142" t="s">
        <v>384</v>
      </c>
      <c r="R110" s="142"/>
      <c r="S110" s="142" t="s">
        <v>384</v>
      </c>
      <c r="T110" s="142" t="s">
        <v>384</v>
      </c>
      <c r="U110" s="142" t="s">
        <v>384</v>
      </c>
      <c r="V110" s="142" t="s">
        <v>384</v>
      </c>
      <c r="W110" s="143">
        <f t="shared" si="51"/>
        <v>0</v>
      </c>
    </row>
    <row r="111" spans="1:23" x14ac:dyDescent="0.3">
      <c r="A111" s="18" t="str">
        <f>DataEntry!A177</f>
        <v>122836-35-5</v>
      </c>
      <c r="B111" s="18" t="str">
        <f>DataEntry!B177</f>
        <v>Sulfentrazone</v>
      </c>
      <c r="C111" s="19">
        <f>DataEntry!C177</f>
        <v>0</v>
      </c>
      <c r="D111" s="19" t="s">
        <v>631</v>
      </c>
      <c r="E111" s="19" t="s">
        <v>415</v>
      </c>
      <c r="F111" s="21">
        <v>60</v>
      </c>
      <c r="G111" s="141"/>
      <c r="H111" s="142"/>
      <c r="I111" s="142">
        <f>C111/F111</f>
        <v>0</v>
      </c>
      <c r="J111" s="142"/>
      <c r="K111" s="142"/>
      <c r="L111" s="142"/>
      <c r="M111" s="142"/>
      <c r="N111" s="142"/>
      <c r="O111" s="142"/>
      <c r="P111" s="142"/>
      <c r="Q111" s="142"/>
      <c r="R111" s="142"/>
      <c r="S111" s="142"/>
      <c r="T111" s="142"/>
      <c r="U111" s="142"/>
      <c r="V111" s="142"/>
      <c r="W111" s="143"/>
    </row>
    <row r="112" spans="1:23" x14ac:dyDescent="0.3">
      <c r="A112" s="18" t="str">
        <f>DataEntry!A178</f>
        <v>134391-01-08</v>
      </c>
      <c r="B112" s="18" t="str">
        <f>DataEntry!B178</f>
        <v>Sulfentrazone 3-Carboxylic Acid</v>
      </c>
      <c r="C112" s="19">
        <f>DataEntry!C178</f>
        <v>0</v>
      </c>
      <c r="D112" s="19" t="s">
        <v>641</v>
      </c>
      <c r="E112" s="19" t="s">
        <v>415</v>
      </c>
      <c r="F112" s="21">
        <v>60</v>
      </c>
      <c r="G112" s="141"/>
      <c r="H112" s="142"/>
      <c r="I112" s="142">
        <f>C112/F112</f>
        <v>0</v>
      </c>
      <c r="J112" s="142"/>
      <c r="K112" s="142"/>
      <c r="L112" s="142"/>
      <c r="M112" s="142"/>
      <c r="N112" s="142"/>
      <c r="O112" s="142"/>
      <c r="P112" s="142"/>
      <c r="Q112" s="142"/>
      <c r="R112" s="142"/>
      <c r="S112" s="142"/>
      <c r="T112" s="142"/>
      <c r="U112" s="142"/>
      <c r="V112" s="142"/>
      <c r="W112" s="143"/>
    </row>
    <row r="113" spans="1:23" x14ac:dyDescent="0.3">
      <c r="A113" s="18" t="str">
        <f>DataEntry!A181</f>
        <v>127-18-4</v>
      </c>
      <c r="B113" s="18" t="str">
        <f>DataEntry!B181</f>
        <v>Tetrachloroethylene</v>
      </c>
      <c r="C113" s="19">
        <f>DataEntry!C181</f>
        <v>0</v>
      </c>
      <c r="D113" s="19" t="s">
        <v>600</v>
      </c>
      <c r="E113" s="19" t="s">
        <v>415</v>
      </c>
      <c r="F113" s="21">
        <v>7</v>
      </c>
      <c r="G113" s="141"/>
      <c r="H113" s="142" t="s">
        <v>384</v>
      </c>
      <c r="I113" s="142" t="s">
        <v>384</v>
      </c>
      <c r="J113" s="142" t="s">
        <v>384</v>
      </c>
      <c r="K113" s="142" t="s">
        <v>384</v>
      </c>
      <c r="L113" s="142" t="s">
        <v>384</v>
      </c>
      <c r="M113" s="142" t="s">
        <v>384</v>
      </c>
      <c r="N113" s="142" t="s">
        <v>384</v>
      </c>
      <c r="O113" s="142" t="s">
        <v>384</v>
      </c>
      <c r="P113" s="142">
        <f t="shared" ref="P113" si="52">C113/F113</f>
        <v>0</v>
      </c>
      <c r="Q113" s="142" t="s">
        <v>384</v>
      </c>
      <c r="R113" s="142"/>
      <c r="S113" s="142" t="s">
        <v>384</v>
      </c>
      <c r="T113" s="142" t="s">
        <v>384</v>
      </c>
      <c r="U113" s="142" t="s">
        <v>384</v>
      </c>
      <c r="V113" s="142" t="s">
        <v>384</v>
      </c>
      <c r="W113" s="143" t="s">
        <v>384</v>
      </c>
    </row>
    <row r="114" spans="1:23" x14ac:dyDescent="0.3">
      <c r="A114" s="18" t="str">
        <f>DataEntry!A182</f>
        <v>109-99-9</v>
      </c>
      <c r="B114" s="18" t="str">
        <f>DataEntry!B182</f>
        <v>Tetrahydrofuran</v>
      </c>
      <c r="C114" s="19">
        <f>DataEntry!C182</f>
        <v>0</v>
      </c>
      <c r="D114" s="19" t="s">
        <v>389</v>
      </c>
      <c r="E114" s="19" t="s">
        <v>415</v>
      </c>
      <c r="F114" s="21">
        <v>600</v>
      </c>
      <c r="G114" s="141"/>
      <c r="H114" s="142"/>
      <c r="I114" s="142">
        <f t="shared" ref="I114" si="53">C114/F114</f>
        <v>0</v>
      </c>
      <c r="J114" s="142"/>
      <c r="K114" s="142"/>
      <c r="L114" s="142"/>
      <c r="M114" s="142"/>
      <c r="N114" s="142"/>
      <c r="O114" s="142"/>
      <c r="P114" s="142"/>
      <c r="Q114" s="142"/>
      <c r="R114" s="142"/>
      <c r="S114" s="142"/>
      <c r="T114" s="142"/>
      <c r="U114" s="142"/>
      <c r="V114" s="142"/>
      <c r="W114" s="143"/>
    </row>
    <row r="115" spans="1:23" x14ac:dyDescent="0.3">
      <c r="A115" s="18" t="str">
        <f>DataEntry!A184</f>
        <v>153719-23-4</v>
      </c>
      <c r="B115" s="18" t="str">
        <f>DataEntry!B184</f>
        <v>Thiamethoxam</v>
      </c>
      <c r="C115" s="19">
        <f>DataEntry!C184</f>
        <v>0</v>
      </c>
      <c r="D115" s="19" t="s">
        <v>389</v>
      </c>
      <c r="E115" s="19" t="s">
        <v>415</v>
      </c>
      <c r="F115" s="21">
        <v>200</v>
      </c>
      <c r="G115" s="141"/>
      <c r="H115" s="142"/>
      <c r="I115" s="142"/>
      <c r="J115" s="142"/>
      <c r="K115" s="142"/>
      <c r="L115" s="142"/>
      <c r="M115" s="142"/>
      <c r="N115" s="142"/>
      <c r="O115" s="142">
        <f>C115/F115</f>
        <v>0</v>
      </c>
      <c r="P115" s="142"/>
      <c r="Q115" s="142"/>
      <c r="R115" s="142"/>
      <c r="S115" s="142"/>
      <c r="T115" s="142"/>
      <c r="U115" s="142"/>
      <c r="V115" s="142"/>
      <c r="W115" s="143"/>
    </row>
    <row r="116" spans="1:23" x14ac:dyDescent="0.3">
      <c r="A116" s="18" t="str">
        <f>DataEntry!A186</f>
        <v>108-88-3</v>
      </c>
      <c r="B116" s="18" t="str">
        <f>DataEntry!B186</f>
        <v>Toluene</v>
      </c>
      <c r="C116" s="19">
        <f>DataEntry!C186</f>
        <v>0</v>
      </c>
      <c r="D116" s="19" t="s">
        <v>600</v>
      </c>
      <c r="E116" s="19" t="s">
        <v>415</v>
      </c>
      <c r="F116" s="21">
        <v>70</v>
      </c>
      <c r="G116" s="141"/>
      <c r="H116" s="142"/>
      <c r="I116" s="142"/>
      <c r="J116" s="142"/>
      <c r="K116" s="142"/>
      <c r="L116" s="142"/>
      <c r="M116" s="142"/>
      <c r="N116" s="142">
        <f t="shared" ref="N116" si="54">C116/F116</f>
        <v>0</v>
      </c>
      <c r="O116" s="142"/>
      <c r="P116" s="142">
        <f t="shared" ref="P116" si="55">C116/F116</f>
        <v>0</v>
      </c>
      <c r="Q116" s="142"/>
      <c r="R116" s="142"/>
      <c r="S116" s="142"/>
      <c r="T116" s="142"/>
      <c r="U116" s="142"/>
      <c r="V116" s="142"/>
      <c r="W116" s="143"/>
    </row>
    <row r="117" spans="1:23" x14ac:dyDescent="0.3">
      <c r="A117" s="18" t="s">
        <v>660</v>
      </c>
      <c r="B117" s="18" t="s">
        <v>662</v>
      </c>
      <c r="C117" s="19">
        <f>DataEntry!C187</f>
        <v>0</v>
      </c>
      <c r="D117" s="19" t="s">
        <v>655</v>
      </c>
      <c r="E117" s="19" t="s">
        <v>415</v>
      </c>
      <c r="F117" s="21">
        <v>10</v>
      </c>
      <c r="G117" s="141"/>
      <c r="H117" s="142"/>
      <c r="I117" s="142"/>
      <c r="J117" s="142"/>
      <c r="K117" s="142"/>
      <c r="L117" s="142">
        <f t="shared" ref="L117:L120" si="56">C117/F117</f>
        <v>0</v>
      </c>
      <c r="M117" s="142">
        <f t="shared" ref="M117:M121" si="57">C117/$F117</f>
        <v>0</v>
      </c>
      <c r="N117" s="142"/>
      <c r="O117" s="142"/>
      <c r="P117" s="142"/>
      <c r="Q117" s="142"/>
      <c r="R117" s="142"/>
      <c r="S117" s="142">
        <f t="shared" ref="S117" si="58">C117/F117</f>
        <v>0</v>
      </c>
      <c r="T117" s="142"/>
      <c r="U117" s="142"/>
      <c r="V117" s="142"/>
      <c r="W117" s="143"/>
    </row>
    <row r="118" spans="1:23" x14ac:dyDescent="0.3">
      <c r="A118" s="18" t="str">
        <f>DataEntry!A189</f>
        <v>126-73-8</v>
      </c>
      <c r="B118" s="18" t="str">
        <f>DataEntry!B189</f>
        <v>Tributyl phosphate</v>
      </c>
      <c r="C118" s="19">
        <f>DataEntry!C189</f>
        <v>0</v>
      </c>
      <c r="D118" s="19" t="s">
        <v>631</v>
      </c>
      <c r="E118" s="19" t="s">
        <v>415</v>
      </c>
      <c r="F118" s="21">
        <v>4</v>
      </c>
      <c r="G118" s="141"/>
      <c r="H118" s="142"/>
      <c r="I118" s="142">
        <f>C118/F118</f>
        <v>0</v>
      </c>
      <c r="J118" s="142"/>
      <c r="K118" s="142"/>
      <c r="L118" s="142"/>
      <c r="M118" s="142"/>
      <c r="N118" s="142"/>
      <c r="O118" s="142"/>
      <c r="P118" s="142"/>
      <c r="Q118" s="142"/>
      <c r="R118" s="142"/>
      <c r="S118" s="142"/>
      <c r="T118" s="142"/>
      <c r="U118" s="142"/>
      <c r="V118" s="142"/>
      <c r="W118" s="143"/>
    </row>
    <row r="119" spans="1:23" x14ac:dyDescent="0.3">
      <c r="A119" s="18" t="str">
        <f>DataEntry!A190</f>
        <v>120-82-1</v>
      </c>
      <c r="B119" s="18" t="str">
        <f>DataEntry!B190</f>
        <v>Trichlorobenzene, 1,2,4-</v>
      </c>
      <c r="C119" s="19">
        <f>DataEntry!C190</f>
        <v>0</v>
      </c>
      <c r="D119" s="19" t="s">
        <v>386</v>
      </c>
      <c r="E119" s="19" t="s">
        <v>415</v>
      </c>
      <c r="F119" s="21">
        <v>100</v>
      </c>
      <c r="G119" s="141">
        <f t="shared" ref="G119:G120" si="59">C119/ $F119</f>
        <v>0</v>
      </c>
      <c r="H119" s="142" t="s">
        <v>384</v>
      </c>
      <c r="I119" s="142" t="s">
        <v>384</v>
      </c>
      <c r="J119" s="142" t="s">
        <v>384</v>
      </c>
      <c r="K119" s="142" t="s">
        <v>384</v>
      </c>
      <c r="L119" s="142">
        <f t="shared" si="56"/>
        <v>0</v>
      </c>
      <c r="M119" s="142">
        <f t="shared" si="57"/>
        <v>0</v>
      </c>
      <c r="N119" s="142" t="s">
        <v>384</v>
      </c>
      <c r="O119" s="142" t="s">
        <v>384</v>
      </c>
      <c r="P119" s="142" t="s">
        <v>384</v>
      </c>
      <c r="Q119" s="142" t="s">
        <v>384</v>
      </c>
      <c r="R119" s="142"/>
      <c r="S119" s="142" t="s">
        <v>384</v>
      </c>
      <c r="T119" s="142" t="s">
        <v>384</v>
      </c>
      <c r="U119" s="142" t="s">
        <v>384</v>
      </c>
      <c r="V119" s="142" t="s">
        <v>384</v>
      </c>
      <c r="W119" s="143" t="s">
        <v>384</v>
      </c>
    </row>
    <row r="120" spans="1:23" x14ac:dyDescent="0.3">
      <c r="A120" s="18" t="str">
        <f>DataEntry!A191</f>
        <v>108-70-3</v>
      </c>
      <c r="B120" s="18" t="str">
        <f>DataEntry!B191</f>
        <v>Trichlorobenzene, 1,3,5-</v>
      </c>
      <c r="C120" s="19">
        <f>DataEntry!C191</f>
        <v>0</v>
      </c>
      <c r="D120" s="19" t="s">
        <v>390</v>
      </c>
      <c r="E120" s="19" t="s">
        <v>415</v>
      </c>
      <c r="F120" s="21">
        <v>100</v>
      </c>
      <c r="G120" s="141">
        <f t="shared" si="59"/>
        <v>0</v>
      </c>
      <c r="H120" s="142" t="s">
        <v>384</v>
      </c>
      <c r="I120" s="142" t="s">
        <v>384</v>
      </c>
      <c r="J120" s="142" t="s">
        <v>384</v>
      </c>
      <c r="K120" s="142" t="s">
        <v>384</v>
      </c>
      <c r="L120" s="142">
        <f t="shared" si="56"/>
        <v>0</v>
      </c>
      <c r="M120" s="142">
        <f t="shared" si="57"/>
        <v>0</v>
      </c>
      <c r="N120" s="142" t="s">
        <v>384</v>
      </c>
      <c r="O120" s="142" t="s">
        <v>384</v>
      </c>
      <c r="P120" s="142" t="s">
        <v>384</v>
      </c>
      <c r="Q120" s="142" t="s">
        <v>384</v>
      </c>
      <c r="R120" s="142"/>
      <c r="S120" s="142" t="s">
        <v>384</v>
      </c>
      <c r="T120" s="142" t="s">
        <v>384</v>
      </c>
      <c r="U120" s="142" t="s">
        <v>384</v>
      </c>
      <c r="V120" s="142" t="s">
        <v>384</v>
      </c>
      <c r="W120" s="143" t="s">
        <v>384</v>
      </c>
    </row>
    <row r="121" spans="1:23" x14ac:dyDescent="0.3">
      <c r="A121" s="18" t="str">
        <f>DataEntry!A192</f>
        <v>71-55-6</v>
      </c>
      <c r="B121" s="18" t="str">
        <f>DataEntry!B192</f>
        <v>Trichloroethane, 1,1,1-</v>
      </c>
      <c r="C121" s="19">
        <f>DataEntry!C192</f>
        <v>0</v>
      </c>
      <c r="D121" s="19" t="s">
        <v>389</v>
      </c>
      <c r="E121" s="19" t="s">
        <v>415</v>
      </c>
      <c r="F121" s="21">
        <v>9000</v>
      </c>
      <c r="G121" s="141"/>
      <c r="H121" s="142"/>
      <c r="I121" s="142"/>
      <c r="J121" s="142"/>
      <c r="K121" s="142"/>
      <c r="L121" s="142"/>
      <c r="M121" s="142">
        <f t="shared" si="57"/>
        <v>0</v>
      </c>
      <c r="N121" s="142"/>
      <c r="O121" s="142">
        <f>C121/F121</f>
        <v>0</v>
      </c>
      <c r="P121" s="142"/>
      <c r="Q121" s="142"/>
      <c r="R121" s="142"/>
      <c r="S121" s="142"/>
      <c r="T121" s="142"/>
      <c r="U121" s="142"/>
      <c r="V121" s="142"/>
      <c r="W121" s="143"/>
    </row>
    <row r="122" spans="1:23" x14ac:dyDescent="0.3">
      <c r="A122" s="18" t="str">
        <f>DataEntry!A194</f>
        <v>79-01-6</v>
      </c>
      <c r="B122" s="18" t="str">
        <f>DataEntry!B194</f>
        <v>Trichloroethylene</v>
      </c>
      <c r="C122" s="19">
        <f>DataEntry!C194</f>
        <v>0</v>
      </c>
      <c r="D122" s="19" t="s">
        <v>382</v>
      </c>
      <c r="E122" s="19" t="s">
        <v>415</v>
      </c>
      <c r="F122" s="21">
        <v>0.4</v>
      </c>
      <c r="G122" s="141" t="s">
        <v>384</v>
      </c>
      <c r="H122" s="142" t="s">
        <v>384</v>
      </c>
      <c r="I122" s="142">
        <f t="shared" ref="I122:I124" si="60">C122/F122</f>
        <v>0</v>
      </c>
      <c r="J122" s="142" t="s">
        <v>384</v>
      </c>
      <c r="K122" s="142" t="s">
        <v>384</v>
      </c>
      <c r="L122" s="142" t="s">
        <v>384</v>
      </c>
      <c r="M122" s="142" t="s">
        <v>384</v>
      </c>
      <c r="N122" s="142">
        <f t="shared" ref="N122" si="61">C122/F122</f>
        <v>0</v>
      </c>
      <c r="O122" s="142" t="s">
        <v>384</v>
      </c>
      <c r="P122" s="142" t="s">
        <v>384</v>
      </c>
      <c r="Q122" s="142" t="s">
        <v>384</v>
      </c>
      <c r="R122" s="142"/>
      <c r="S122" s="142" t="s">
        <v>384</v>
      </c>
      <c r="T122" s="142" t="s">
        <v>384</v>
      </c>
      <c r="U122" s="142" t="s">
        <v>384</v>
      </c>
      <c r="V122" s="142" t="s">
        <v>384</v>
      </c>
      <c r="W122" s="143" t="s">
        <v>384</v>
      </c>
    </row>
    <row r="123" spans="1:23" x14ac:dyDescent="0.3">
      <c r="A123" s="18" t="str">
        <f>DataEntry!A199</f>
        <v>96-18-4</v>
      </c>
      <c r="B123" s="18" t="str">
        <f>DataEntry!B199</f>
        <v>Trichloropropane, 1,2,3-</v>
      </c>
      <c r="C123" s="19">
        <f>DataEntry!C199</f>
        <v>0</v>
      </c>
      <c r="D123" s="19" t="s">
        <v>386</v>
      </c>
      <c r="E123" s="19" t="s">
        <v>415</v>
      </c>
      <c r="F123" s="21">
        <v>7</v>
      </c>
      <c r="G123" s="141" t="s">
        <v>384</v>
      </c>
      <c r="H123" s="142" t="s">
        <v>384</v>
      </c>
      <c r="I123" s="142">
        <f t="shared" si="60"/>
        <v>0</v>
      </c>
      <c r="J123" s="142" t="s">
        <v>384</v>
      </c>
      <c r="K123" s="142" t="s">
        <v>384</v>
      </c>
      <c r="L123" s="142" t="s">
        <v>384</v>
      </c>
      <c r="M123" s="142" t="s">
        <v>384</v>
      </c>
      <c r="N123" s="142" t="s">
        <v>384</v>
      </c>
      <c r="O123" s="142" t="s">
        <v>384</v>
      </c>
      <c r="P123" s="142" t="s">
        <v>384</v>
      </c>
      <c r="Q123" s="142" t="s">
        <v>384</v>
      </c>
      <c r="R123" s="142"/>
      <c r="S123" s="142" t="s">
        <v>384</v>
      </c>
      <c r="T123" s="142" t="s">
        <v>384</v>
      </c>
      <c r="U123" s="142" t="s">
        <v>384</v>
      </c>
      <c r="V123" s="142" t="s">
        <v>384</v>
      </c>
      <c r="W123" s="143" t="s">
        <v>384</v>
      </c>
    </row>
    <row r="124" spans="1:23" x14ac:dyDescent="0.3">
      <c r="A124" s="18" t="str">
        <f>DataEntry!A202</f>
        <v>3380-34-5</v>
      </c>
      <c r="B124" s="18" t="str">
        <f>DataEntry!B202</f>
        <v>Triclosan</v>
      </c>
      <c r="C124" s="19">
        <f>DataEntry!C202</f>
        <v>0</v>
      </c>
      <c r="D124" s="19" t="s">
        <v>382</v>
      </c>
      <c r="E124" s="19" t="s">
        <v>415</v>
      </c>
      <c r="F124" s="21">
        <v>50</v>
      </c>
      <c r="G124" s="141" t="s">
        <v>384</v>
      </c>
      <c r="H124" s="142" t="s">
        <v>384</v>
      </c>
      <c r="I124" s="142">
        <f t="shared" si="60"/>
        <v>0</v>
      </c>
      <c r="J124" s="142">
        <f t="shared" ref="J124" si="62">C124/F124</f>
        <v>0</v>
      </c>
      <c r="K124" s="142" t="s">
        <v>384</v>
      </c>
      <c r="L124" s="142" t="s">
        <v>384</v>
      </c>
      <c r="M124" s="142">
        <f t="shared" ref="M124" si="63">C124/$F124</f>
        <v>0</v>
      </c>
      <c r="N124" s="142" t="s">
        <v>384</v>
      </c>
      <c r="O124" s="142" t="s">
        <v>384</v>
      </c>
      <c r="P124" s="142" t="s">
        <v>384</v>
      </c>
      <c r="Q124" s="142" t="s">
        <v>384</v>
      </c>
      <c r="R124" s="142"/>
      <c r="S124" s="142" t="s">
        <v>384</v>
      </c>
      <c r="T124" s="142" t="s">
        <v>384</v>
      </c>
      <c r="U124" s="142" t="s">
        <v>384</v>
      </c>
      <c r="V124" s="142" t="s">
        <v>384</v>
      </c>
      <c r="W124" s="143">
        <f t="shared" ref="W124" si="64">C124/F124</f>
        <v>0</v>
      </c>
    </row>
    <row r="125" spans="1:23" x14ac:dyDescent="0.3">
      <c r="A125" s="18" t="str">
        <f>DataEntry!A203</f>
        <v>526-73-8</v>
      </c>
      <c r="B125" s="18" t="str">
        <f>DataEntry!B203</f>
        <v>Trimethylbenzene, 1,2,3-</v>
      </c>
      <c r="C125" s="19">
        <f>DataEntry!C203</f>
        <v>0</v>
      </c>
      <c r="D125" s="19" t="s">
        <v>600</v>
      </c>
      <c r="E125" s="19" t="s">
        <v>415</v>
      </c>
      <c r="F125" s="21">
        <v>30</v>
      </c>
      <c r="G125" s="141"/>
      <c r="H125" s="142"/>
      <c r="I125" s="142"/>
      <c r="J125" s="142"/>
      <c r="K125" s="142"/>
      <c r="L125" s="142"/>
      <c r="M125" s="142"/>
      <c r="N125" s="142"/>
      <c r="O125" s="142"/>
      <c r="P125" s="142">
        <f t="shared" ref="P125:P127" si="65">C125/F125</f>
        <v>0</v>
      </c>
      <c r="Q125" s="142"/>
      <c r="R125" s="142"/>
      <c r="S125" s="142"/>
      <c r="T125" s="142"/>
      <c r="U125" s="142"/>
      <c r="V125" s="142"/>
      <c r="W125" s="143"/>
    </row>
    <row r="126" spans="1:23" x14ac:dyDescent="0.3">
      <c r="A126" s="18" t="str">
        <f>DataEntry!A204</f>
        <v>95-63-6</v>
      </c>
      <c r="B126" s="18" t="str">
        <f>DataEntry!B204</f>
        <v>Trimethylbenzene, 1,2,4-</v>
      </c>
      <c r="C126" s="19">
        <f>DataEntry!C204</f>
        <v>0</v>
      </c>
      <c r="D126" s="19" t="s">
        <v>600</v>
      </c>
      <c r="E126" s="19" t="s">
        <v>415</v>
      </c>
      <c r="F126" s="21">
        <v>30</v>
      </c>
      <c r="G126" s="141" t="s">
        <v>384</v>
      </c>
      <c r="H126" s="142" t="s">
        <v>384</v>
      </c>
      <c r="I126" s="142" t="s">
        <v>384</v>
      </c>
      <c r="J126" s="142" t="s">
        <v>384</v>
      </c>
      <c r="K126" s="142" t="s">
        <v>384</v>
      </c>
      <c r="L126" s="142" t="s">
        <v>384</v>
      </c>
      <c r="M126" s="142"/>
      <c r="N126" s="142" t="s">
        <v>384</v>
      </c>
      <c r="O126" s="142" t="s">
        <v>384</v>
      </c>
      <c r="P126" s="142">
        <f t="shared" si="65"/>
        <v>0</v>
      </c>
      <c r="Q126" s="142" t="s">
        <v>384</v>
      </c>
      <c r="R126" s="142"/>
      <c r="S126" s="142" t="s">
        <v>384</v>
      </c>
      <c r="T126" s="142" t="s">
        <v>384</v>
      </c>
      <c r="U126" s="142" t="s">
        <v>384</v>
      </c>
      <c r="V126" s="142" t="s">
        <v>384</v>
      </c>
      <c r="W126" s="143" t="s">
        <v>384</v>
      </c>
    </row>
    <row r="127" spans="1:23" x14ac:dyDescent="0.3">
      <c r="A127" s="18" t="str">
        <f>DataEntry!A205</f>
        <v>108-67-8</v>
      </c>
      <c r="B127" s="18" t="str">
        <f>DataEntry!B205</f>
        <v>Trimethylbenzene, 1,3,5-</v>
      </c>
      <c r="C127" s="19">
        <f>DataEntry!C205</f>
        <v>0</v>
      </c>
      <c r="D127" s="19" t="s">
        <v>600</v>
      </c>
      <c r="E127" s="19" t="s">
        <v>415</v>
      </c>
      <c r="F127" s="21">
        <v>30</v>
      </c>
      <c r="G127" s="141"/>
      <c r="H127" s="142"/>
      <c r="I127" s="142"/>
      <c r="J127" s="142"/>
      <c r="K127" s="142"/>
      <c r="L127" s="142"/>
      <c r="M127" s="142"/>
      <c r="N127" s="142"/>
      <c r="O127" s="142"/>
      <c r="P127" s="142">
        <f t="shared" si="65"/>
        <v>0</v>
      </c>
      <c r="Q127" s="142"/>
      <c r="R127" s="142"/>
      <c r="S127" s="142"/>
      <c r="T127" s="142"/>
      <c r="U127" s="142"/>
      <c r="V127" s="142"/>
      <c r="W127" s="143"/>
    </row>
    <row r="128" spans="1:23" x14ac:dyDescent="0.3">
      <c r="A128" s="18" t="str">
        <f>DataEntry!A207</f>
        <v>78-51-3</v>
      </c>
      <c r="B128" s="18" t="str">
        <f>DataEntry!B207</f>
        <v>Tris(2-butoxyethyl)phosphate (TBEP)</v>
      </c>
      <c r="C128" s="19">
        <f>DataEntry!C207</f>
        <v>0</v>
      </c>
      <c r="D128" s="19" t="s">
        <v>600</v>
      </c>
      <c r="E128" s="19" t="s">
        <v>415</v>
      </c>
      <c r="F128" s="21">
        <v>30</v>
      </c>
      <c r="G128" s="141"/>
      <c r="H128" s="142"/>
      <c r="I128" s="142"/>
      <c r="J128" s="142"/>
      <c r="K128" s="142"/>
      <c r="L128" s="142"/>
      <c r="M128" s="142">
        <f t="shared" ref="M128:M132" si="66">C128/$F128</f>
        <v>0</v>
      </c>
      <c r="N128" s="142"/>
      <c r="O128" s="142"/>
      <c r="P128" s="142"/>
      <c r="Q128" s="142"/>
      <c r="R128" s="142"/>
      <c r="S128" s="142"/>
      <c r="T128" s="142"/>
      <c r="U128" s="142"/>
      <c r="V128" s="142"/>
      <c r="W128" s="143"/>
    </row>
    <row r="129" spans="1:23" x14ac:dyDescent="0.3">
      <c r="A129" s="18" t="str">
        <f>DataEntry!A208</f>
        <v>115-96-8</v>
      </c>
      <c r="B129" s="18" t="str">
        <f>DataEntry!B208</f>
        <v>Tris(2-chloroethyl) phosphate (TCEP)</v>
      </c>
      <c r="C129" s="19">
        <f>DataEntry!C208</f>
        <v>0</v>
      </c>
      <c r="D129" s="19" t="s">
        <v>386</v>
      </c>
      <c r="E129" s="19" t="s">
        <v>415</v>
      </c>
      <c r="F129" s="21">
        <v>200</v>
      </c>
      <c r="G129" s="141" t="s">
        <v>384</v>
      </c>
      <c r="H129" s="142" t="s">
        <v>384</v>
      </c>
      <c r="I129" s="142" t="s">
        <v>384</v>
      </c>
      <c r="J129" s="142" t="s">
        <v>384</v>
      </c>
      <c r="K129" s="142" t="s">
        <v>384</v>
      </c>
      <c r="L129" s="142" t="s">
        <v>384</v>
      </c>
      <c r="M129" s="142"/>
      <c r="N129" s="142" t="s">
        <v>384</v>
      </c>
      <c r="O129" s="142" t="s">
        <v>384</v>
      </c>
      <c r="P129" s="142" t="s">
        <v>384</v>
      </c>
      <c r="Q129" s="142" t="s">
        <v>384</v>
      </c>
      <c r="R129" s="142"/>
      <c r="S129" s="142">
        <f t="shared" ref="S129:S130" si="67">C129/F129</f>
        <v>0</v>
      </c>
      <c r="T129" s="142" t="s">
        <v>384</v>
      </c>
      <c r="U129" s="142" t="s">
        <v>384</v>
      </c>
      <c r="V129" s="142" t="s">
        <v>384</v>
      </c>
      <c r="W129" s="143" t="s">
        <v>384</v>
      </c>
    </row>
    <row r="130" spans="1:23" ht="28.8" x14ac:dyDescent="0.3">
      <c r="A130" s="18" t="str">
        <f>DataEntry!A209</f>
        <v>13674-87-8</v>
      </c>
      <c r="B130" s="18" t="str">
        <f>DataEntry!B209</f>
        <v>Tris(1,3-dichloroisopropyl)phosphate  (TDCPP)</v>
      </c>
      <c r="C130" s="19">
        <f>DataEntry!C209</f>
        <v>0</v>
      </c>
      <c r="D130" s="19" t="s">
        <v>600</v>
      </c>
      <c r="E130" s="19" t="s">
        <v>415</v>
      </c>
      <c r="F130" s="21">
        <v>20</v>
      </c>
      <c r="G130" s="141" t="s">
        <v>384</v>
      </c>
      <c r="H130" s="142" t="s">
        <v>384</v>
      </c>
      <c r="I130" s="142" t="s">
        <v>384</v>
      </c>
      <c r="J130" s="142" t="s">
        <v>384</v>
      </c>
      <c r="K130" s="142" t="s">
        <v>384</v>
      </c>
      <c r="L130" s="142" t="s">
        <v>384</v>
      </c>
      <c r="M130" s="142">
        <f t="shared" si="66"/>
        <v>0</v>
      </c>
      <c r="N130" s="142" t="s">
        <v>384</v>
      </c>
      <c r="O130" s="142" t="s">
        <v>384</v>
      </c>
      <c r="P130" s="142" t="s">
        <v>384</v>
      </c>
      <c r="Q130" s="142" t="s">
        <v>384</v>
      </c>
      <c r="R130" s="142"/>
      <c r="S130" s="142">
        <f t="shared" si="67"/>
        <v>0</v>
      </c>
      <c r="T130" s="142" t="s">
        <v>384</v>
      </c>
      <c r="U130" s="142" t="s">
        <v>384</v>
      </c>
      <c r="V130" s="142" t="s">
        <v>384</v>
      </c>
      <c r="W130" s="143" t="s">
        <v>384</v>
      </c>
    </row>
    <row r="131" spans="1:23" x14ac:dyDescent="0.3">
      <c r="A131" s="18" t="str">
        <f>DataEntry!A211</f>
        <v>93413-69-5; 99300-78-4</v>
      </c>
      <c r="B131" s="18" t="str">
        <f>DataEntry!B211</f>
        <v>Venlafaxine - free base and HCl salt</v>
      </c>
      <c r="C131" s="19">
        <f>DataEntry!C211</f>
        <v>0</v>
      </c>
      <c r="D131" s="19" t="s">
        <v>600</v>
      </c>
      <c r="E131" s="19" t="s">
        <v>415</v>
      </c>
      <c r="F131" s="21">
        <v>10</v>
      </c>
      <c r="G131" s="141" t="s">
        <v>384</v>
      </c>
      <c r="H131" s="142" t="s">
        <v>384</v>
      </c>
      <c r="I131" s="142">
        <f t="shared" ref="I131:I133" si="68">C131/F131</f>
        <v>0</v>
      </c>
      <c r="J131" s="142" t="s">
        <v>384</v>
      </c>
      <c r="K131" s="155">
        <f>C131/F131</f>
        <v>0</v>
      </c>
      <c r="L131" s="142" t="s">
        <v>384</v>
      </c>
      <c r="M131" s="142" t="s">
        <v>384</v>
      </c>
      <c r="N131" s="142" t="s">
        <v>384</v>
      </c>
      <c r="O131" s="142">
        <f>C131/F131</f>
        <v>0</v>
      </c>
      <c r="P131" s="142">
        <f t="shared" ref="P131:P133" si="69">C131/F131</f>
        <v>0</v>
      </c>
      <c r="Q131" s="142" t="s">
        <v>384</v>
      </c>
      <c r="R131" s="142"/>
      <c r="S131" s="142" t="s">
        <v>384</v>
      </c>
      <c r="T131" s="142" t="s">
        <v>384</v>
      </c>
      <c r="U131" s="142" t="s">
        <v>384</v>
      </c>
      <c r="V131" s="142" t="s">
        <v>384</v>
      </c>
      <c r="W131" s="143" t="s">
        <v>384</v>
      </c>
    </row>
    <row r="132" spans="1:23" x14ac:dyDescent="0.3">
      <c r="A132" s="18" t="str">
        <f>DataEntry!A212</f>
        <v>75-01-4</v>
      </c>
      <c r="B132" s="18" t="str">
        <f>DataEntry!B212</f>
        <v>Vinyl chloride</v>
      </c>
      <c r="C132" s="19">
        <f>DataEntry!C212</f>
        <v>0</v>
      </c>
      <c r="D132" s="19" t="s">
        <v>389</v>
      </c>
      <c r="E132" s="19" t="s">
        <v>415</v>
      </c>
      <c r="F132" s="21">
        <v>90</v>
      </c>
      <c r="G132" s="141"/>
      <c r="H132" s="142"/>
      <c r="I132" s="142"/>
      <c r="J132" s="142"/>
      <c r="K132" s="142"/>
      <c r="L132" s="142"/>
      <c r="M132" s="142">
        <f t="shared" si="66"/>
        <v>0</v>
      </c>
      <c r="N132" s="142"/>
      <c r="O132" s="142"/>
      <c r="P132" s="142"/>
      <c r="Q132" s="142"/>
      <c r="R132" s="142"/>
      <c r="S132" s="142"/>
      <c r="T132" s="142"/>
      <c r="U132" s="142"/>
      <c r="V132" s="142"/>
      <c r="W132" s="143"/>
    </row>
    <row r="133" spans="1:23" ht="15" thickBot="1" x14ac:dyDescent="0.35">
      <c r="A133" s="66" t="str">
        <f>DataEntry!A213</f>
        <v>1330-20-7</v>
      </c>
      <c r="B133" s="66" t="str">
        <f>DataEntry!B213</f>
        <v>Xylenes</v>
      </c>
      <c r="C133" s="67">
        <f>DataEntry!C213</f>
        <v>0</v>
      </c>
      <c r="D133" s="67" t="s">
        <v>600</v>
      </c>
      <c r="E133" s="67" t="s">
        <v>415</v>
      </c>
      <c r="F133" s="82">
        <v>300</v>
      </c>
      <c r="G133" s="141"/>
      <c r="H133" s="142"/>
      <c r="I133" s="142">
        <f t="shared" si="68"/>
        <v>0</v>
      </c>
      <c r="J133" s="142"/>
      <c r="K133" s="142"/>
      <c r="L133" s="142"/>
      <c r="M133" s="142"/>
      <c r="N133" s="142"/>
      <c r="O133" s="142"/>
      <c r="P133" s="142">
        <f t="shared" si="69"/>
        <v>0</v>
      </c>
      <c r="Q133" s="142"/>
      <c r="R133" s="142"/>
      <c r="S133" s="142">
        <f t="shared" ref="S133" si="70">C133/F133</f>
        <v>0</v>
      </c>
      <c r="T133" s="142"/>
      <c r="U133" s="142"/>
      <c r="V133" s="142"/>
      <c r="W133" s="143"/>
    </row>
    <row r="134" spans="1:23" x14ac:dyDescent="0.3">
      <c r="A134" s="7" t="s">
        <v>393</v>
      </c>
      <c r="B134" s="71"/>
      <c r="D134" s="29"/>
      <c r="E134" s="29"/>
      <c r="F134" s="29"/>
      <c r="G134" s="72"/>
      <c r="H134" s="72"/>
      <c r="I134" s="72"/>
      <c r="J134" s="72"/>
      <c r="K134" s="72"/>
      <c r="L134" s="72"/>
      <c r="M134" s="72"/>
      <c r="N134" s="72"/>
      <c r="O134" s="72"/>
      <c r="P134" s="72"/>
      <c r="Q134" s="72"/>
      <c r="R134" s="72"/>
      <c r="S134" s="72"/>
      <c r="T134" s="72"/>
      <c r="U134" s="72"/>
      <c r="V134" s="72"/>
      <c r="W134" s="72"/>
    </row>
    <row r="135" spans="1:23" x14ac:dyDescent="0.3">
      <c r="A135" s="84" t="s">
        <v>416</v>
      </c>
      <c r="D135" s="29"/>
      <c r="E135" s="29"/>
      <c r="F135" s="29"/>
      <c r="G135" s="74"/>
      <c r="H135" s="74"/>
      <c r="I135" s="74"/>
      <c r="J135" s="74"/>
      <c r="K135" s="74"/>
      <c r="L135" s="74"/>
      <c r="M135" s="74"/>
      <c r="N135" s="74"/>
      <c r="O135" s="74"/>
      <c r="P135" s="74"/>
      <c r="Q135" s="74"/>
      <c r="R135" s="74"/>
      <c r="S135" s="74"/>
      <c r="T135" s="74"/>
      <c r="U135" s="74"/>
      <c r="V135" s="74"/>
      <c r="W135" s="74"/>
    </row>
    <row r="136" spans="1:23" ht="16.2" x14ac:dyDescent="0.3">
      <c r="A136" s="7" t="s">
        <v>550</v>
      </c>
      <c r="D136" s="29"/>
      <c r="E136" s="29"/>
      <c r="F136" s="29"/>
      <c r="G136" s="74"/>
      <c r="H136" s="74"/>
      <c r="I136" s="74"/>
      <c r="J136" s="74"/>
      <c r="K136" s="74"/>
      <c r="L136" s="74"/>
      <c r="M136" s="74"/>
      <c r="N136" s="74"/>
      <c r="O136" s="74"/>
      <c r="P136" s="74"/>
      <c r="Q136" s="74"/>
      <c r="R136" s="74"/>
      <c r="S136" s="74"/>
      <c r="T136" s="74"/>
      <c r="U136" s="74"/>
      <c r="V136" s="74"/>
      <c r="W136" s="74"/>
    </row>
    <row r="137" spans="1:23" ht="48.6" customHeight="1" x14ac:dyDescent="0.3">
      <c r="A137" s="166" t="s">
        <v>619</v>
      </c>
      <c r="B137" s="166"/>
      <c r="C137" s="166"/>
      <c r="D137" s="29"/>
      <c r="E137" s="29"/>
      <c r="F137" s="29"/>
      <c r="G137" s="74"/>
      <c r="H137" s="74"/>
      <c r="I137" s="74"/>
      <c r="J137" s="74"/>
      <c r="K137" s="74"/>
      <c r="L137" s="74"/>
      <c r="M137" s="74"/>
      <c r="N137" s="74"/>
      <c r="O137" s="74"/>
      <c r="P137" s="74"/>
      <c r="Q137" s="74"/>
      <c r="R137" s="74"/>
      <c r="S137" s="74"/>
      <c r="T137" s="74"/>
      <c r="U137" s="74"/>
      <c r="V137" s="74"/>
      <c r="W137" s="74"/>
    </row>
  </sheetData>
  <conditionalFormatting sqref="G36:I48">
    <cfRule type="expression" dxfId="22" priority="67">
      <formula>AND(VALUE(G36)&gt;1.049, ISNUMBER(G36))</formula>
    </cfRule>
  </conditionalFormatting>
  <conditionalFormatting sqref="G54:I64">
    <cfRule type="expression" dxfId="21" priority="66">
      <formula>AND(VALUE(G54)&gt;1.049, ISNUMBER(G54))</formula>
    </cfRule>
  </conditionalFormatting>
  <conditionalFormatting sqref="G93:I94">
    <cfRule type="expression" dxfId="20" priority="60">
      <formula>AND(VALUE(G93)&gt;1.049, ISNUMBER(G93))</formula>
    </cfRule>
  </conditionalFormatting>
  <conditionalFormatting sqref="G99:I102">
    <cfRule type="expression" dxfId="19" priority="59">
      <formula>AND(VALUE(G99)&gt;1.049, ISNUMBER(G99))</formula>
    </cfRule>
  </conditionalFormatting>
  <conditionalFormatting sqref="G95:V98">
    <cfRule type="expression" dxfId="18" priority="34">
      <formula>AND(VALUE(G95)&gt;1.049, ISNUMBER(G95))</formula>
    </cfRule>
  </conditionalFormatting>
  <conditionalFormatting sqref="G1:W1">
    <cfRule type="expression" dxfId="17" priority="70">
      <formula>G1&gt;1.049</formula>
    </cfRule>
  </conditionalFormatting>
  <conditionalFormatting sqref="G2:W2">
    <cfRule type="containsText" dxfId="16" priority="69" operator="containsText" text="Exceedance">
      <formula>NOT(ISERROR(SEARCH("Exceedance",G2)))</formula>
    </cfRule>
  </conditionalFormatting>
  <conditionalFormatting sqref="G4:W35 G49:O49 G53:L53 J54:L54 J93:W93 J99:V99 N102:W102">
    <cfRule type="expression" dxfId="15" priority="74">
      <formula>AND(VALUE(G4)&gt;1.049, ISNUMBER(G4))</formula>
    </cfRule>
  </conditionalFormatting>
  <conditionalFormatting sqref="G50:W52">
    <cfRule type="expression" dxfId="14" priority="14">
      <formula>AND(VALUE(G50)&gt;1.049, ISNUMBER(G50))</formula>
    </cfRule>
  </conditionalFormatting>
  <conditionalFormatting sqref="G65:W92">
    <cfRule type="expression" dxfId="13" priority="9">
      <formula>AND(VALUE(G65)&gt;1.049, ISNUMBER(G65))</formula>
    </cfRule>
  </conditionalFormatting>
  <conditionalFormatting sqref="G103:W133">
    <cfRule type="expression" dxfId="12" priority="1">
      <formula>AND(VALUE(G103)&gt;1.049, ISNUMBER(G103))</formula>
    </cfRule>
  </conditionalFormatting>
  <conditionalFormatting sqref="J100:M102">
    <cfRule type="expression" dxfId="11" priority="33">
      <formula>AND(VALUE(J100)&gt;1.049, ISNUMBER(J100))</formula>
    </cfRule>
  </conditionalFormatting>
  <conditionalFormatting sqref="J48:O48">
    <cfRule type="expression" dxfId="10" priority="47">
      <formula>AND(VALUE(J48)&gt;1.049, ISNUMBER(J48))</formula>
    </cfRule>
  </conditionalFormatting>
  <conditionalFormatting sqref="J94:V94">
    <cfRule type="expression" dxfId="9" priority="35">
      <formula>AND(VALUE(J94)&gt;1.049, ISNUMBER(J94))</formula>
    </cfRule>
  </conditionalFormatting>
  <conditionalFormatting sqref="J36:W47">
    <cfRule type="expression" dxfId="8" priority="15">
      <formula>AND(VALUE(J36)&gt;1.049, ISNUMBER(J36))</formula>
    </cfRule>
  </conditionalFormatting>
  <conditionalFormatting sqref="J55:W64">
    <cfRule type="expression" dxfId="7" priority="25">
      <formula>AND(VALUE(J55)&gt;1.049, ISNUMBER(J55))</formula>
    </cfRule>
  </conditionalFormatting>
  <conditionalFormatting sqref="M53:W54">
    <cfRule type="expression" dxfId="6" priority="45">
      <formula>AND(VALUE(M53)&gt;1.049, ISNUMBER(M53))</formula>
    </cfRule>
  </conditionalFormatting>
  <conditionalFormatting sqref="N100:V101">
    <cfRule type="expression" dxfId="5" priority="8">
      <formula>AND(VALUE(N100)&gt;1.049, ISNUMBER(N100))</formula>
    </cfRule>
  </conditionalFormatting>
  <conditionalFormatting sqref="P48:W49">
    <cfRule type="expression" dxfId="4" priority="27">
      <formula>AND(VALUE(P48)&gt;1.049, ISNUMBER(P48))</formula>
    </cfRule>
  </conditionalFormatting>
  <conditionalFormatting sqref="W94:W101">
    <cfRule type="expression" dxfId="3" priority="4">
      <formula>AND(VALUE(W94)&gt;1.049, ISNUMBER(W94))</formula>
    </cfRule>
  </conditionalFormatting>
  <pageMargins left="0.7" right="0.7" top="0.75" bottom="0.75" header="0.3" footer="0.3"/>
  <pageSetup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A247"/>
  <sheetViews>
    <sheetView showGridLines="0" zoomScaleNormal="100" workbookViewId="0">
      <pane xSplit="6" ySplit="3" topLeftCell="G4" activePane="bottomRight" state="frozen"/>
      <selection pane="topRight" activeCell="G1" sqref="G1"/>
      <selection pane="bottomLeft" activeCell="A4" sqref="A4"/>
      <selection pane="bottomRight"/>
    </sheetView>
  </sheetViews>
  <sheetFormatPr defaultColWidth="0" defaultRowHeight="14.4" zeroHeight="1" x14ac:dyDescent="0.3"/>
  <cols>
    <col min="1" max="1" width="21.5546875" style="7" customWidth="1"/>
    <col min="2" max="2" width="45.88671875" style="7" customWidth="1"/>
    <col min="3" max="3" width="21.6640625" style="7" customWidth="1"/>
    <col min="4" max="4" width="17.5546875" style="7" customWidth="1"/>
    <col min="5" max="5" width="12.5546875" style="7" bestFit="1" customWidth="1"/>
    <col min="6" max="6" width="16.109375" style="7" customWidth="1"/>
    <col min="7" max="7" width="19.44140625" style="7" customWidth="1"/>
    <col min="8" max="8" width="15.109375" style="7" bestFit="1" customWidth="1"/>
    <col min="9" max="9" width="22.6640625" style="7" customWidth="1"/>
    <col min="10" max="10" width="22.5546875" style="7" customWidth="1"/>
    <col min="11" max="11" width="14.88671875" style="7" customWidth="1"/>
    <col min="12" max="12" width="19" style="7" customWidth="1"/>
    <col min="13" max="13" width="17.6640625" style="7" customWidth="1"/>
    <col min="14" max="14" width="16.33203125" style="7" customWidth="1"/>
    <col min="15" max="15" width="18.33203125" style="7" customWidth="1"/>
    <col min="16" max="16" width="17.109375" style="7" customWidth="1"/>
    <col min="17" max="17" width="20.5546875" style="7" customWidth="1"/>
    <col min="18" max="18" width="18.109375" style="7" customWidth="1"/>
    <col min="19" max="19" width="16.33203125" style="7" customWidth="1"/>
    <col min="20" max="20" width="19.6640625" style="7" customWidth="1"/>
    <col min="21" max="21" width="19.88671875" style="7" customWidth="1"/>
    <col min="22" max="22" width="13.6640625" style="7" customWidth="1"/>
    <col min="23" max="23" width="16" style="7" customWidth="1"/>
    <col min="24" max="24" width="13" style="7" customWidth="1"/>
    <col min="25" max="25" width="16.5546875" style="7" customWidth="1"/>
    <col min="26" max="26" width="9.109375" style="7" customWidth="1"/>
    <col min="27" max="27" width="0" style="7" hidden="1" customWidth="1"/>
    <col min="28" max="16384" width="9.109375" style="7" hidden="1"/>
  </cols>
  <sheetData>
    <row r="1" spans="1:26" ht="18" x14ac:dyDescent="0.35">
      <c r="A1" s="85" t="s">
        <v>667</v>
      </c>
      <c r="D1" s="29"/>
      <c r="E1" s="29"/>
      <c r="F1" s="89" t="s">
        <v>368</v>
      </c>
      <c r="G1" s="76">
        <f t="shared" ref="G1:Y1" si="0">SUM(G4:G240)</f>
        <v>0</v>
      </c>
      <c r="H1" s="55">
        <f t="shared" si="0"/>
        <v>0</v>
      </c>
      <c r="I1" s="55">
        <f t="shared" si="0"/>
        <v>0</v>
      </c>
      <c r="J1" s="55">
        <f t="shared" si="0"/>
        <v>0</v>
      </c>
      <c r="K1" s="55">
        <f t="shared" si="0"/>
        <v>0</v>
      </c>
      <c r="L1" s="55">
        <f t="shared" si="0"/>
        <v>0</v>
      </c>
      <c r="M1" s="55">
        <f t="shared" si="0"/>
        <v>0</v>
      </c>
      <c r="N1" s="55">
        <f t="shared" si="0"/>
        <v>0</v>
      </c>
      <c r="O1" s="55">
        <f t="shared" si="0"/>
        <v>0</v>
      </c>
      <c r="P1" s="55">
        <f t="shared" si="0"/>
        <v>0</v>
      </c>
      <c r="Q1" s="55">
        <f t="shared" si="0"/>
        <v>0</v>
      </c>
      <c r="R1" s="55">
        <f t="shared" si="0"/>
        <v>0</v>
      </c>
      <c r="S1" s="55">
        <f t="shared" si="0"/>
        <v>0</v>
      </c>
      <c r="T1" s="55">
        <f t="shared" si="0"/>
        <v>0</v>
      </c>
      <c r="U1" s="55">
        <f t="shared" si="0"/>
        <v>0</v>
      </c>
      <c r="V1" s="55">
        <f t="shared" si="0"/>
        <v>0</v>
      </c>
      <c r="W1" s="55">
        <f t="shared" si="0"/>
        <v>0</v>
      </c>
      <c r="X1" s="55">
        <f t="shared" si="0"/>
        <v>0</v>
      </c>
      <c r="Y1" s="55">
        <f t="shared" si="0"/>
        <v>0</v>
      </c>
    </row>
    <row r="2" spans="1:26" ht="29.4" thickBot="1" x14ac:dyDescent="0.35">
      <c r="A2" s="112"/>
      <c r="B2" s="112"/>
      <c r="C2" s="112"/>
      <c r="D2" s="112"/>
      <c r="E2" s="112"/>
      <c r="F2" s="90" t="s">
        <v>369</v>
      </c>
      <c r="G2" s="91" t="str">
        <f>IF(G1&lt;=1.049, "Levels appear acceptable", "Exceedance may be occurring")</f>
        <v>Levels appear acceptable</v>
      </c>
      <c r="H2" s="92" t="str">
        <f>IF(H1&lt;=1.049, "Levels appear acceptable", "Exceedance may be occurring")</f>
        <v>Levels appear acceptable</v>
      </c>
      <c r="I2" s="92" t="str">
        <f t="shared" ref="I2:Y2" si="1">IF(I1&lt;=1.049, "Levels appear acceptable", "Exceedance may be occurring")</f>
        <v>Levels appear acceptable</v>
      </c>
      <c r="J2" s="92" t="str">
        <f t="shared" si="1"/>
        <v>Levels appear acceptable</v>
      </c>
      <c r="K2" s="92" t="str">
        <f t="shared" si="1"/>
        <v>Levels appear acceptable</v>
      </c>
      <c r="L2" s="92" t="str">
        <f t="shared" si="1"/>
        <v>Levels appear acceptable</v>
      </c>
      <c r="M2" s="92" t="str">
        <f t="shared" si="1"/>
        <v>Levels appear acceptable</v>
      </c>
      <c r="N2" s="92" t="str">
        <f t="shared" si="1"/>
        <v>Levels appear acceptable</v>
      </c>
      <c r="O2" s="92" t="str">
        <f t="shared" si="1"/>
        <v>Levels appear acceptable</v>
      </c>
      <c r="P2" s="92" t="str">
        <f t="shared" si="1"/>
        <v>Levels appear acceptable</v>
      </c>
      <c r="Q2" s="92" t="str">
        <f t="shared" si="1"/>
        <v>Levels appear acceptable</v>
      </c>
      <c r="R2" s="92" t="str">
        <f t="shared" si="1"/>
        <v>Levels appear acceptable</v>
      </c>
      <c r="S2" s="92" t="str">
        <f t="shared" si="1"/>
        <v>Levels appear acceptable</v>
      </c>
      <c r="T2" s="92" t="str">
        <f t="shared" si="1"/>
        <v>Levels appear acceptable</v>
      </c>
      <c r="U2" s="92" t="str">
        <f t="shared" si="1"/>
        <v>Levels appear acceptable</v>
      </c>
      <c r="V2" s="92" t="str">
        <f t="shared" si="1"/>
        <v>Levels appear acceptable</v>
      </c>
      <c r="W2" s="92" t="str">
        <f t="shared" si="1"/>
        <v>Levels appear acceptable</v>
      </c>
      <c r="X2" s="92" t="str">
        <f t="shared" si="1"/>
        <v>Levels appear acceptable</v>
      </c>
      <c r="Y2" s="92" t="str">
        <f t="shared" si="1"/>
        <v>Levels appear acceptable</v>
      </c>
    </row>
    <row r="3" spans="1:26" ht="87.6" x14ac:dyDescent="0.3">
      <c r="A3" s="79" t="s">
        <v>17</v>
      </c>
      <c r="B3" s="61" t="s">
        <v>18</v>
      </c>
      <c r="C3" s="60" t="s">
        <v>19</v>
      </c>
      <c r="D3" s="61" t="s">
        <v>372</v>
      </c>
      <c r="E3" s="61" t="s">
        <v>373</v>
      </c>
      <c r="F3" s="62" t="s">
        <v>396</v>
      </c>
      <c r="G3" s="93" t="s">
        <v>412</v>
      </c>
      <c r="H3" s="61" t="s">
        <v>417</v>
      </c>
      <c r="I3" s="61" t="s">
        <v>413</v>
      </c>
      <c r="J3" s="61" t="s">
        <v>375</v>
      </c>
      <c r="K3" s="61" t="s">
        <v>418</v>
      </c>
      <c r="L3" s="61" t="s">
        <v>376</v>
      </c>
      <c r="M3" s="61" t="s">
        <v>398</v>
      </c>
      <c r="N3" s="61" t="s">
        <v>377</v>
      </c>
      <c r="O3" s="61" t="s">
        <v>378</v>
      </c>
      <c r="P3" s="61" t="s">
        <v>399</v>
      </c>
      <c r="Q3" s="61" t="s">
        <v>379</v>
      </c>
      <c r="R3" s="61" t="s">
        <v>380</v>
      </c>
      <c r="S3" s="61" t="s">
        <v>400</v>
      </c>
      <c r="T3" s="61" t="s">
        <v>401</v>
      </c>
      <c r="U3" s="61" t="s">
        <v>414</v>
      </c>
      <c r="V3" s="61" t="s">
        <v>402</v>
      </c>
      <c r="W3" s="61" t="s">
        <v>403</v>
      </c>
      <c r="X3" s="61" t="s">
        <v>381</v>
      </c>
      <c r="Y3" s="65" t="s">
        <v>620</v>
      </c>
    </row>
    <row r="4" spans="1:26" ht="27.75" customHeight="1" x14ac:dyDescent="0.3">
      <c r="A4" s="25" t="str">
        <f>DataEntry!A4</f>
        <v>83-32-9</v>
      </c>
      <c r="B4" s="25" t="str">
        <f>DataEntry!B4</f>
        <v>Acenaphthene</v>
      </c>
      <c r="C4" s="26">
        <f>DataEntry!C4</f>
        <v>0</v>
      </c>
      <c r="D4" s="26" t="s">
        <v>389</v>
      </c>
      <c r="E4" s="26" t="s">
        <v>419</v>
      </c>
      <c r="F4" s="27">
        <v>100</v>
      </c>
      <c r="G4" s="144">
        <f>C4/F4</f>
        <v>0</v>
      </c>
      <c r="H4" s="142"/>
      <c r="I4" s="142"/>
      <c r="J4" s="142"/>
      <c r="K4" s="142"/>
      <c r="L4" s="142"/>
      <c r="M4" s="142"/>
      <c r="N4" s="142"/>
      <c r="O4" s="142">
        <f>C4/F4</f>
        <v>0</v>
      </c>
      <c r="P4" s="142"/>
      <c r="Q4" s="142"/>
      <c r="R4" s="142"/>
      <c r="S4" s="142"/>
      <c r="T4" s="142"/>
      <c r="U4" s="142"/>
      <c r="V4" s="142"/>
      <c r="W4" s="142"/>
      <c r="X4" s="142"/>
      <c r="Y4" s="145"/>
      <c r="Z4" s="146"/>
    </row>
    <row r="5" spans="1:26" x14ac:dyDescent="0.3">
      <c r="A5" s="18" t="str">
        <f>DataEntry!A5</f>
        <v>103-90-2</v>
      </c>
      <c r="B5" s="18" t="str">
        <f>DataEntry!B5</f>
        <v>Acetaminophen</v>
      </c>
      <c r="C5" s="19">
        <f>DataEntry!C5</f>
        <v>0</v>
      </c>
      <c r="D5" s="19" t="s">
        <v>382</v>
      </c>
      <c r="E5" s="19" t="s">
        <v>419</v>
      </c>
      <c r="F5" s="21">
        <v>200</v>
      </c>
      <c r="G5" s="144" t="s">
        <v>384</v>
      </c>
      <c r="H5" s="142" t="s">
        <v>384</v>
      </c>
      <c r="I5" s="142" t="s">
        <v>384</v>
      </c>
      <c r="J5" s="142" t="s">
        <v>384</v>
      </c>
      <c r="K5" s="142" t="s">
        <v>384</v>
      </c>
      <c r="L5" s="142" t="s">
        <v>384</v>
      </c>
      <c r="M5" s="142" t="s">
        <v>384</v>
      </c>
      <c r="N5" s="142" t="s">
        <v>384</v>
      </c>
      <c r="O5" s="142">
        <f t="shared" ref="O5:O6" si="2">C5/F5</f>
        <v>0</v>
      </c>
      <c r="P5" s="142" t="s">
        <v>384</v>
      </c>
      <c r="Q5" s="142" t="s">
        <v>384</v>
      </c>
      <c r="R5" s="142" t="s">
        <v>384</v>
      </c>
      <c r="S5" s="142" t="s">
        <v>384</v>
      </c>
      <c r="T5" s="142" t="s">
        <v>384</v>
      </c>
      <c r="U5" s="142" t="s">
        <v>384</v>
      </c>
      <c r="V5" s="142" t="s">
        <v>384</v>
      </c>
      <c r="W5" s="142" t="s">
        <v>384</v>
      </c>
      <c r="X5" s="142" t="s">
        <v>384</v>
      </c>
      <c r="Y5" s="145" t="s">
        <v>384</v>
      </c>
      <c r="Z5" s="146"/>
    </row>
    <row r="6" spans="1:26" x14ac:dyDescent="0.3">
      <c r="A6" s="18" t="str">
        <f>DataEntry!A6</f>
        <v>34256-82-1</v>
      </c>
      <c r="B6" s="18" t="str">
        <f>DataEntry!B6</f>
        <v>Acetochlor</v>
      </c>
      <c r="C6" s="19">
        <f>DataEntry!C6</f>
        <v>0</v>
      </c>
      <c r="D6" s="19" t="s">
        <v>389</v>
      </c>
      <c r="E6" s="19" t="s">
        <v>419</v>
      </c>
      <c r="F6" s="21">
        <v>20</v>
      </c>
      <c r="G6" s="144"/>
      <c r="H6" s="142"/>
      <c r="I6" s="142"/>
      <c r="J6" s="142"/>
      <c r="K6" s="142"/>
      <c r="L6" s="142"/>
      <c r="M6" s="142"/>
      <c r="N6" s="142"/>
      <c r="O6" s="142">
        <f t="shared" si="2"/>
        <v>0</v>
      </c>
      <c r="P6" s="142"/>
      <c r="Q6" s="142">
        <f>C6/F6</f>
        <v>0</v>
      </c>
      <c r="R6" s="142">
        <f>C6/F6</f>
        <v>0</v>
      </c>
      <c r="S6" s="142"/>
      <c r="T6" s="142">
        <f>C6/F6</f>
        <v>0</v>
      </c>
      <c r="U6" s="142">
        <f>C6/F6</f>
        <v>0</v>
      </c>
      <c r="V6" s="142"/>
      <c r="W6" s="142"/>
      <c r="X6" s="142"/>
      <c r="Y6" s="145"/>
      <c r="Z6" s="146"/>
    </row>
    <row r="7" spans="1:26" x14ac:dyDescent="0.3">
      <c r="A7" s="18" t="str">
        <f>DataEntry!A7</f>
        <v>187022-11-3</v>
      </c>
      <c r="B7" s="18" t="str">
        <f>DataEntry!B7</f>
        <v>Acetochlor ESA</v>
      </c>
      <c r="C7" s="19">
        <f>DataEntry!C7</f>
        <v>0</v>
      </c>
      <c r="D7" s="19" t="s">
        <v>389</v>
      </c>
      <c r="E7" s="19" t="s">
        <v>419</v>
      </c>
      <c r="F7" s="21">
        <v>300</v>
      </c>
      <c r="G7" s="144"/>
      <c r="H7" s="142"/>
      <c r="I7" s="142"/>
      <c r="J7" s="142"/>
      <c r="K7" s="142"/>
      <c r="L7" s="142"/>
      <c r="M7" s="142"/>
      <c r="N7" s="142"/>
      <c r="O7" s="142"/>
      <c r="P7" s="142"/>
      <c r="Q7" s="142">
        <f>C7/F7</f>
        <v>0</v>
      </c>
      <c r="R7" s="142"/>
      <c r="S7" s="142"/>
      <c r="T7" s="142"/>
      <c r="U7" s="142"/>
      <c r="V7" s="142"/>
      <c r="W7" s="142"/>
      <c r="X7" s="142">
        <f>C7/F7</f>
        <v>0</v>
      </c>
      <c r="Y7" s="145"/>
      <c r="Z7" s="146"/>
    </row>
    <row r="8" spans="1:26" x14ac:dyDescent="0.3">
      <c r="A8" s="18" t="str">
        <f>DataEntry!A8</f>
        <v>194992-44-4</v>
      </c>
      <c r="B8" s="18" t="str">
        <f>DataEntry!B8</f>
        <v>Acetochlor OXA</v>
      </c>
      <c r="C8" s="19">
        <f>DataEntry!C8</f>
        <v>0</v>
      </c>
      <c r="D8" s="19" t="s">
        <v>389</v>
      </c>
      <c r="E8" s="19" t="s">
        <v>419</v>
      </c>
      <c r="F8" s="21">
        <v>90</v>
      </c>
      <c r="G8" s="144"/>
      <c r="H8" s="142"/>
      <c r="I8" s="142"/>
      <c r="J8" s="142"/>
      <c r="K8" s="142"/>
      <c r="L8" s="142"/>
      <c r="M8" s="142"/>
      <c r="N8" s="142"/>
      <c r="O8" s="142"/>
      <c r="P8" s="142"/>
      <c r="Q8" s="142"/>
      <c r="R8" s="142"/>
      <c r="S8" s="142"/>
      <c r="T8" s="142"/>
      <c r="U8" s="142"/>
      <c r="V8" s="142"/>
      <c r="W8" s="142"/>
      <c r="X8" s="142">
        <f>C8/F8</f>
        <v>0</v>
      </c>
      <c r="Y8" s="145"/>
      <c r="Z8" s="146"/>
    </row>
    <row r="9" spans="1:26" x14ac:dyDescent="0.3">
      <c r="A9" s="18" t="str">
        <f>DataEntry!A9</f>
        <v>67-64-1</v>
      </c>
      <c r="B9" s="18" t="str">
        <f>DataEntry!B9</f>
        <v>Acetone</v>
      </c>
      <c r="C9" s="19">
        <f>DataEntry!C9</f>
        <v>0</v>
      </c>
      <c r="D9" s="19" t="s">
        <v>600</v>
      </c>
      <c r="E9" s="19" t="s">
        <v>419</v>
      </c>
      <c r="F9" s="21">
        <v>3000</v>
      </c>
      <c r="G9" s="144"/>
      <c r="H9" s="142"/>
      <c r="I9" s="142"/>
      <c r="J9" s="142"/>
      <c r="K9" s="142"/>
      <c r="L9" s="142"/>
      <c r="M9" s="142"/>
      <c r="N9" s="142">
        <f>C9/F9</f>
        <v>0</v>
      </c>
      <c r="O9" s="142">
        <f t="shared" ref="O9:O10" si="3">C9/F9</f>
        <v>0</v>
      </c>
      <c r="P9" s="142"/>
      <c r="Q9" s="142"/>
      <c r="R9" s="142"/>
      <c r="S9" s="142"/>
      <c r="T9" s="142">
        <f>C9/F9</f>
        <v>0</v>
      </c>
      <c r="U9" s="142"/>
      <c r="V9" s="142"/>
      <c r="W9" s="142"/>
      <c r="X9" s="142"/>
      <c r="Y9" s="145"/>
      <c r="Z9" s="146"/>
    </row>
    <row r="10" spans="1:26" x14ac:dyDescent="0.3">
      <c r="A10" s="18" t="str">
        <f>DataEntry!A10</f>
        <v>21145-77-7; 1506-02-1</v>
      </c>
      <c r="B10" s="18" t="str">
        <f>DataEntry!B10</f>
        <v>Acetyl-1,1,2,4,4,7 hexamethyltetraline (AHTN), 6-</v>
      </c>
      <c r="C10" s="19">
        <f>DataEntry!C10</f>
        <v>0</v>
      </c>
      <c r="D10" s="19" t="s">
        <v>386</v>
      </c>
      <c r="E10" s="19" t="s">
        <v>419</v>
      </c>
      <c r="F10" s="21">
        <v>20</v>
      </c>
      <c r="G10" s="144" t="s">
        <v>384</v>
      </c>
      <c r="H10" s="142" t="s">
        <v>384</v>
      </c>
      <c r="I10" s="142" t="s">
        <v>384</v>
      </c>
      <c r="J10" s="142" t="s">
        <v>384</v>
      </c>
      <c r="K10" s="142" t="s">
        <v>384</v>
      </c>
      <c r="L10" s="142" t="s">
        <v>384</v>
      </c>
      <c r="M10" s="142" t="s">
        <v>384</v>
      </c>
      <c r="N10" s="142" t="s">
        <v>384</v>
      </c>
      <c r="O10" s="142">
        <f t="shared" si="3"/>
        <v>0</v>
      </c>
      <c r="P10" s="142" t="s">
        <v>384</v>
      </c>
      <c r="Q10" s="142" t="s">
        <v>384</v>
      </c>
      <c r="R10" s="142" t="s">
        <v>384</v>
      </c>
      <c r="S10" s="142" t="s">
        <v>384</v>
      </c>
      <c r="T10" s="142" t="s">
        <v>384</v>
      </c>
      <c r="U10" s="142" t="s">
        <v>384</v>
      </c>
      <c r="V10" s="142" t="s">
        <v>384</v>
      </c>
      <c r="W10" s="142" t="s">
        <v>384</v>
      </c>
      <c r="X10" s="142" t="s">
        <v>384</v>
      </c>
      <c r="Y10" s="145" t="s">
        <v>384</v>
      </c>
      <c r="Z10" s="146"/>
    </row>
    <row r="11" spans="1:26" x14ac:dyDescent="0.3">
      <c r="A11" s="18" t="str">
        <f>DataEntry!A11</f>
        <v>79-06-1</v>
      </c>
      <c r="B11" s="18" t="str">
        <f>DataEntry!B11</f>
        <v>Acrylamide</v>
      </c>
      <c r="C11" s="19">
        <f>DataEntry!C11</f>
        <v>0</v>
      </c>
      <c r="D11" s="19" t="s">
        <v>382</v>
      </c>
      <c r="E11" s="19" t="s">
        <v>419</v>
      </c>
      <c r="F11" s="21">
        <v>7</v>
      </c>
      <c r="G11" s="144" t="s">
        <v>384</v>
      </c>
      <c r="H11" s="142" t="s">
        <v>384</v>
      </c>
      <c r="I11" s="142" t="s">
        <v>384</v>
      </c>
      <c r="J11" s="142">
        <f>C11/F11</f>
        <v>0</v>
      </c>
      <c r="K11" s="142" t="s">
        <v>384</v>
      </c>
      <c r="L11" s="142" t="s">
        <v>384</v>
      </c>
      <c r="M11" s="142" t="s">
        <v>384</v>
      </c>
      <c r="N11" s="142" t="s">
        <v>384</v>
      </c>
      <c r="O11" s="142" t="s">
        <v>384</v>
      </c>
      <c r="P11" s="142" t="s">
        <v>384</v>
      </c>
      <c r="Q11" s="142">
        <f>C11/F11</f>
        <v>0</v>
      </c>
      <c r="R11" s="142">
        <f>C11/F11</f>
        <v>0</v>
      </c>
      <c r="S11" s="142" t="s">
        <v>384</v>
      </c>
      <c r="T11" s="142" t="s">
        <v>384</v>
      </c>
      <c r="U11" s="142" t="s">
        <v>384</v>
      </c>
      <c r="V11" s="142" t="s">
        <v>384</v>
      </c>
      <c r="W11" s="142" t="s">
        <v>384</v>
      </c>
      <c r="X11" s="142" t="s">
        <v>384</v>
      </c>
      <c r="Y11" s="145" t="s">
        <v>384</v>
      </c>
      <c r="Z11" s="146"/>
    </row>
    <row r="12" spans="1:26" x14ac:dyDescent="0.3">
      <c r="A12" s="18" t="str">
        <f>DataEntry!A11</f>
        <v>79-06-1</v>
      </c>
      <c r="B12" s="18" t="str">
        <f>DataEntry!B11</f>
        <v>Acrylamide</v>
      </c>
      <c r="C12" s="19">
        <f>DataEntry!C11</f>
        <v>0</v>
      </c>
      <c r="D12" s="19" t="s">
        <v>382</v>
      </c>
      <c r="E12" s="19" t="s">
        <v>417</v>
      </c>
      <c r="F12" s="21">
        <v>0.2</v>
      </c>
      <c r="G12" s="144" t="s">
        <v>384</v>
      </c>
      <c r="H12" s="142">
        <f>C12/F12</f>
        <v>0</v>
      </c>
      <c r="I12" s="142" t="s">
        <v>384</v>
      </c>
      <c r="J12" s="142" t="s">
        <v>384</v>
      </c>
      <c r="K12" s="142" t="s">
        <v>384</v>
      </c>
      <c r="L12" s="142" t="s">
        <v>384</v>
      </c>
      <c r="M12" s="142" t="s">
        <v>384</v>
      </c>
      <c r="N12" s="142" t="s">
        <v>384</v>
      </c>
      <c r="O12" s="142" t="s">
        <v>384</v>
      </c>
      <c r="P12" s="142" t="s">
        <v>384</v>
      </c>
      <c r="Q12" s="142" t="s">
        <v>384</v>
      </c>
      <c r="R12" s="142" t="s">
        <v>384</v>
      </c>
      <c r="S12" s="142" t="s">
        <v>384</v>
      </c>
      <c r="T12" s="142" t="s">
        <v>384</v>
      </c>
      <c r="U12" s="142" t="s">
        <v>384</v>
      </c>
      <c r="V12" s="142" t="s">
        <v>384</v>
      </c>
      <c r="W12" s="142" t="s">
        <v>384</v>
      </c>
      <c r="X12" s="142" t="s">
        <v>384</v>
      </c>
      <c r="Y12" s="145" t="s">
        <v>384</v>
      </c>
      <c r="Z12" s="146"/>
    </row>
    <row r="13" spans="1:26" x14ac:dyDescent="0.3">
      <c r="A13" s="18" t="str">
        <f>DataEntry!A12</f>
        <v>15972-60-8</v>
      </c>
      <c r="B13" s="18" t="str">
        <f>DataEntry!B12</f>
        <v>Alachlor</v>
      </c>
      <c r="C13" s="19">
        <f>DataEntry!C12</f>
        <v>0</v>
      </c>
      <c r="D13" s="19" t="s">
        <v>389</v>
      </c>
      <c r="E13" s="19" t="s">
        <v>419</v>
      </c>
      <c r="F13" s="21">
        <v>9</v>
      </c>
      <c r="G13" s="144"/>
      <c r="H13" s="142"/>
      <c r="I13" s="142"/>
      <c r="J13" s="142"/>
      <c r="K13" s="142"/>
      <c r="L13" s="142"/>
      <c r="M13" s="142"/>
      <c r="N13" s="142">
        <f t="shared" ref="N13:N15" si="4">C13/F13</f>
        <v>0</v>
      </c>
      <c r="O13" s="142">
        <f t="shared" ref="O13" si="5">C13/F13</f>
        <v>0</v>
      </c>
      <c r="P13" s="142"/>
      <c r="Q13" s="142"/>
      <c r="R13" s="142"/>
      <c r="S13" s="142"/>
      <c r="T13" s="142">
        <f>C13/F13</f>
        <v>0</v>
      </c>
      <c r="U13" s="142"/>
      <c r="V13" s="142"/>
      <c r="W13" s="142"/>
      <c r="X13" s="142"/>
      <c r="Y13" s="145"/>
      <c r="Z13" s="146"/>
    </row>
    <row r="14" spans="1:26" x14ac:dyDescent="0.3">
      <c r="A14" s="18" t="str">
        <f>DataEntry!A13</f>
        <v>142363-53-9</v>
      </c>
      <c r="B14" s="18" t="str">
        <f>DataEntry!B13</f>
        <v>Alachlor ESA</v>
      </c>
      <c r="C14" s="19">
        <f>DataEntry!C13</f>
        <v>0</v>
      </c>
      <c r="D14" s="19" t="s">
        <v>406</v>
      </c>
      <c r="E14" s="19" t="s">
        <v>419</v>
      </c>
      <c r="F14" s="21">
        <v>50</v>
      </c>
      <c r="G14" s="144" t="s">
        <v>384</v>
      </c>
      <c r="H14" s="142" t="s">
        <v>384</v>
      </c>
      <c r="I14" s="142" t="s">
        <v>384</v>
      </c>
      <c r="J14" s="142" t="s">
        <v>384</v>
      </c>
      <c r="K14" s="142" t="s">
        <v>384</v>
      </c>
      <c r="L14" s="142" t="s">
        <v>384</v>
      </c>
      <c r="M14" s="142" t="s">
        <v>384</v>
      </c>
      <c r="N14" s="142">
        <f t="shared" si="4"/>
        <v>0</v>
      </c>
      <c r="O14" s="142" t="s">
        <v>384</v>
      </c>
      <c r="P14" s="142" t="s">
        <v>384</v>
      </c>
      <c r="Q14" s="142" t="s">
        <v>384</v>
      </c>
      <c r="R14" s="142" t="s">
        <v>384</v>
      </c>
      <c r="S14" s="142" t="s">
        <v>384</v>
      </c>
      <c r="T14" s="142" t="s">
        <v>384</v>
      </c>
      <c r="U14" s="142" t="s">
        <v>384</v>
      </c>
      <c r="V14" s="142" t="s">
        <v>384</v>
      </c>
      <c r="W14" s="142" t="s">
        <v>384</v>
      </c>
      <c r="X14" s="142" t="s">
        <v>384</v>
      </c>
      <c r="Y14" s="145" t="s">
        <v>384</v>
      </c>
      <c r="Z14" s="146"/>
    </row>
    <row r="15" spans="1:26" x14ac:dyDescent="0.3">
      <c r="A15" s="18" t="str">
        <f>DataEntry!A14</f>
        <v>171262-17-2</v>
      </c>
      <c r="B15" s="18" t="str">
        <f>DataEntry!B14</f>
        <v>Alachlor OXA</v>
      </c>
      <c r="C15" s="19">
        <f>DataEntry!C14</f>
        <v>0</v>
      </c>
      <c r="D15" s="19" t="s">
        <v>406</v>
      </c>
      <c r="E15" s="19" t="s">
        <v>419</v>
      </c>
      <c r="F15" s="21">
        <v>50</v>
      </c>
      <c r="G15" s="144" t="s">
        <v>384</v>
      </c>
      <c r="H15" s="142" t="s">
        <v>384</v>
      </c>
      <c r="I15" s="142" t="s">
        <v>384</v>
      </c>
      <c r="J15" s="142" t="s">
        <v>384</v>
      </c>
      <c r="K15" s="142" t="s">
        <v>384</v>
      </c>
      <c r="L15" s="142" t="s">
        <v>384</v>
      </c>
      <c r="M15" s="142" t="s">
        <v>384</v>
      </c>
      <c r="N15" s="142">
        <f t="shared" si="4"/>
        <v>0</v>
      </c>
      <c r="O15" s="142" t="s">
        <v>384</v>
      </c>
      <c r="P15" s="142" t="s">
        <v>384</v>
      </c>
      <c r="Q15" s="142" t="s">
        <v>384</v>
      </c>
      <c r="R15" s="142" t="s">
        <v>384</v>
      </c>
      <c r="S15" s="142" t="s">
        <v>384</v>
      </c>
      <c r="T15" s="142" t="s">
        <v>384</v>
      </c>
      <c r="U15" s="142" t="s">
        <v>384</v>
      </c>
      <c r="V15" s="142" t="s">
        <v>384</v>
      </c>
      <c r="W15" s="142" t="s">
        <v>384</v>
      </c>
      <c r="X15" s="142" t="s">
        <v>384</v>
      </c>
      <c r="Y15" s="145" t="s">
        <v>384</v>
      </c>
      <c r="Z15" s="146"/>
    </row>
    <row r="16" spans="1:26" x14ac:dyDescent="0.3">
      <c r="A16" s="18" t="str">
        <f>DataEntry!A15</f>
        <v>116-06-3</v>
      </c>
      <c r="B16" s="18" t="str">
        <f>DataEntry!B15</f>
        <v>Aldicarb</v>
      </c>
      <c r="C16" s="19">
        <f>DataEntry!C15</f>
        <v>0</v>
      </c>
      <c r="D16" s="19" t="s">
        <v>420</v>
      </c>
      <c r="E16" s="19" t="s">
        <v>419</v>
      </c>
      <c r="F16" s="21">
        <v>1</v>
      </c>
      <c r="G16" s="144" t="s">
        <v>384</v>
      </c>
      <c r="H16" s="142" t="s">
        <v>384</v>
      </c>
      <c r="I16" s="142" t="s">
        <v>384</v>
      </c>
      <c r="J16" s="142" t="s">
        <v>384</v>
      </c>
      <c r="K16" s="142" t="s">
        <v>384</v>
      </c>
      <c r="L16" s="142" t="s">
        <v>384</v>
      </c>
      <c r="M16" s="142" t="s">
        <v>384</v>
      </c>
      <c r="N16" s="142" t="s">
        <v>384</v>
      </c>
      <c r="O16" s="142" t="s">
        <v>384</v>
      </c>
      <c r="P16" s="142" t="s">
        <v>384</v>
      </c>
      <c r="Q16" s="142" t="s">
        <v>384</v>
      </c>
      <c r="R16" s="142">
        <f t="shared" ref="R16:R17" si="6">C16/F16</f>
        <v>0</v>
      </c>
      <c r="S16" s="142" t="s">
        <v>384</v>
      </c>
      <c r="T16" s="142" t="s">
        <v>384</v>
      </c>
      <c r="U16" s="142" t="s">
        <v>384</v>
      </c>
      <c r="V16" s="142" t="s">
        <v>384</v>
      </c>
      <c r="W16" s="142" t="s">
        <v>384</v>
      </c>
      <c r="X16" s="142" t="s">
        <v>384</v>
      </c>
      <c r="Y16" s="145" t="s">
        <v>384</v>
      </c>
      <c r="Z16" s="146"/>
    </row>
    <row r="17" spans="1:26" x14ac:dyDescent="0.3">
      <c r="A17" s="18" t="str">
        <f>DataEntry!A16</f>
        <v>107-05-1</v>
      </c>
      <c r="B17" s="18" t="str">
        <f>DataEntry!B16</f>
        <v>Allyl Chloride</v>
      </c>
      <c r="C17" s="19">
        <f>DataEntry!C16</f>
        <v>0</v>
      </c>
      <c r="D17" s="19" t="s">
        <v>421</v>
      </c>
      <c r="E17" s="19" t="s">
        <v>419</v>
      </c>
      <c r="F17" s="21">
        <v>30</v>
      </c>
      <c r="G17" s="144" t="s">
        <v>384</v>
      </c>
      <c r="H17" s="142" t="s">
        <v>384</v>
      </c>
      <c r="I17" s="142" t="s">
        <v>384</v>
      </c>
      <c r="J17" s="142" t="s">
        <v>384</v>
      </c>
      <c r="K17" s="142" t="s">
        <v>384</v>
      </c>
      <c r="L17" s="142" t="s">
        <v>384</v>
      </c>
      <c r="M17" s="142" t="s">
        <v>384</v>
      </c>
      <c r="N17" s="142" t="s">
        <v>384</v>
      </c>
      <c r="O17" s="142" t="s">
        <v>384</v>
      </c>
      <c r="P17" s="142" t="s">
        <v>384</v>
      </c>
      <c r="Q17" s="142" t="s">
        <v>384</v>
      </c>
      <c r="R17" s="142">
        <f t="shared" si="6"/>
        <v>0</v>
      </c>
      <c r="S17" s="142" t="s">
        <v>384</v>
      </c>
      <c r="T17" s="142" t="s">
        <v>384</v>
      </c>
      <c r="U17" s="142" t="s">
        <v>384</v>
      </c>
      <c r="V17" s="142" t="s">
        <v>384</v>
      </c>
      <c r="W17" s="142" t="s">
        <v>384</v>
      </c>
      <c r="X17" s="142" t="s">
        <v>384</v>
      </c>
      <c r="Y17" s="145" t="s">
        <v>384</v>
      </c>
      <c r="Z17" s="146"/>
    </row>
    <row r="18" spans="1:26" x14ac:dyDescent="0.3">
      <c r="A18" s="18" t="str">
        <f>DataEntry!A17</f>
        <v>1066-51-9</v>
      </c>
      <c r="B18" s="18" t="str">
        <f>DataEntry!B17</f>
        <v>Aminomethylphosphonic acid (AMPA)</v>
      </c>
      <c r="C18" s="19">
        <f>DataEntry!C17</f>
        <v>0</v>
      </c>
      <c r="D18" s="19" t="s">
        <v>600</v>
      </c>
      <c r="E18" s="19" t="s">
        <v>419</v>
      </c>
      <c r="F18" s="21">
        <v>1000</v>
      </c>
      <c r="G18" s="144"/>
      <c r="H18" s="142"/>
      <c r="I18" s="142"/>
      <c r="J18" s="142"/>
      <c r="K18" s="142"/>
      <c r="L18" s="142"/>
      <c r="M18" s="142"/>
      <c r="N18" s="142"/>
      <c r="O18" s="142">
        <f t="shared" ref="O18" si="7">C18/F18</f>
        <v>0</v>
      </c>
      <c r="P18" s="142"/>
      <c r="Q18" s="142"/>
      <c r="R18" s="142"/>
      <c r="S18" s="142"/>
      <c r="T18" s="142">
        <f>C18/F18</f>
        <v>0</v>
      </c>
      <c r="U18" s="142"/>
      <c r="V18" s="142"/>
      <c r="W18" s="142"/>
      <c r="X18" s="142"/>
      <c r="Y18" s="145"/>
      <c r="Z18" s="146"/>
    </row>
    <row r="19" spans="1:26" x14ac:dyDescent="0.3">
      <c r="A19" s="18" t="str">
        <f>DataEntry!A19</f>
        <v>120-12-7</v>
      </c>
      <c r="B19" s="18" t="str">
        <f>DataEntry!B19</f>
        <v>Anthracene</v>
      </c>
      <c r="C19" s="19">
        <f>DataEntry!C19</f>
        <v>0</v>
      </c>
      <c r="D19" s="19" t="s">
        <v>407</v>
      </c>
      <c r="E19" s="19" t="s">
        <v>419</v>
      </c>
      <c r="F19" s="21">
        <v>600</v>
      </c>
      <c r="G19" s="144"/>
      <c r="H19" s="142"/>
      <c r="I19" s="142"/>
      <c r="J19" s="142"/>
      <c r="K19" s="142"/>
      <c r="L19" s="142"/>
      <c r="M19" s="142"/>
      <c r="N19" s="142"/>
      <c r="O19" s="142"/>
      <c r="P19" s="142"/>
      <c r="Q19" s="142"/>
      <c r="R19" s="142"/>
      <c r="S19" s="142">
        <f>C19/F19</f>
        <v>0</v>
      </c>
      <c r="T19" s="142"/>
      <c r="U19" s="142"/>
      <c r="V19" s="142"/>
      <c r="W19" s="142"/>
      <c r="X19" s="142"/>
      <c r="Y19" s="145"/>
      <c r="Z19" s="146"/>
    </row>
    <row r="20" spans="1:26" x14ac:dyDescent="0.3">
      <c r="A20" s="18" t="str">
        <f>DataEntry!A20</f>
        <v>7440-36-0</v>
      </c>
      <c r="B20" s="18" t="str">
        <f>DataEntry!B20</f>
        <v>Antimony</v>
      </c>
      <c r="C20" s="19">
        <f>DataEntry!C20</f>
        <v>0</v>
      </c>
      <c r="D20" s="19" t="s">
        <v>420</v>
      </c>
      <c r="E20" s="19" t="s">
        <v>419</v>
      </c>
      <c r="F20" s="21">
        <v>6</v>
      </c>
      <c r="G20" s="144"/>
      <c r="H20" s="142"/>
      <c r="I20" s="142"/>
      <c r="J20" s="142"/>
      <c r="K20" s="142"/>
      <c r="L20" s="142"/>
      <c r="M20" s="142"/>
      <c r="N20" s="142"/>
      <c r="O20" s="142"/>
      <c r="P20" s="142"/>
      <c r="Q20" s="142"/>
      <c r="R20" s="142"/>
      <c r="S20" s="142">
        <f>C20/F20</f>
        <v>0</v>
      </c>
      <c r="T20" s="142"/>
      <c r="U20" s="142"/>
      <c r="V20" s="142"/>
      <c r="W20" s="142"/>
      <c r="X20" s="142"/>
      <c r="Y20" s="145"/>
      <c r="Z20" s="146"/>
    </row>
    <row r="21" spans="1:26" x14ac:dyDescent="0.3">
      <c r="A21" s="18" t="str">
        <f>DataEntry!A21</f>
        <v>1912-24-9</v>
      </c>
      <c r="B21" s="18" t="str">
        <f>DataEntry!B21</f>
        <v>Atrazine</v>
      </c>
      <c r="C21" s="19">
        <f>DataEntry!C21</f>
        <v>0</v>
      </c>
      <c r="D21" s="19" t="s">
        <v>391</v>
      </c>
      <c r="E21" s="19" t="s">
        <v>419</v>
      </c>
      <c r="F21" s="21">
        <v>3</v>
      </c>
      <c r="G21" s="144" t="s">
        <v>384</v>
      </c>
      <c r="H21" s="142" t="s">
        <v>384</v>
      </c>
      <c r="I21" s="142" t="s">
        <v>384</v>
      </c>
      <c r="J21" s="142" t="s">
        <v>384</v>
      </c>
      <c r="K21" s="142" t="s">
        <v>384</v>
      </c>
      <c r="L21" s="142" t="s">
        <v>384</v>
      </c>
      <c r="M21" s="142" t="s">
        <v>384</v>
      </c>
      <c r="N21" s="142" t="s">
        <v>384</v>
      </c>
      <c r="O21" s="142" t="s">
        <v>384</v>
      </c>
      <c r="P21" s="142" t="s">
        <v>384</v>
      </c>
      <c r="Q21" s="142" t="s">
        <v>384</v>
      </c>
      <c r="R21" s="142" t="s">
        <v>384</v>
      </c>
      <c r="S21" s="142" t="s">
        <v>384</v>
      </c>
      <c r="T21" s="142" t="s">
        <v>384</v>
      </c>
      <c r="U21" s="142" t="s">
        <v>384</v>
      </c>
      <c r="V21" s="142" t="s">
        <v>384</v>
      </c>
      <c r="W21" s="142" t="s">
        <v>384</v>
      </c>
      <c r="X21" s="142" t="s">
        <v>384</v>
      </c>
      <c r="Y21" s="145">
        <f>C21/F21</f>
        <v>0</v>
      </c>
      <c r="Z21" s="146"/>
    </row>
    <row r="22" spans="1:26" x14ac:dyDescent="0.3">
      <c r="A22" s="18" t="str">
        <f>DataEntry!A22</f>
        <v>7440-39-3</v>
      </c>
      <c r="B22" s="18" t="str">
        <f>DataEntry!B22</f>
        <v>Barium</v>
      </c>
      <c r="C22" s="19">
        <f>DataEntry!C22</f>
        <v>0</v>
      </c>
      <c r="D22" s="19" t="s">
        <v>420</v>
      </c>
      <c r="E22" s="19" t="s">
        <v>419</v>
      </c>
      <c r="F22" s="21">
        <v>2000</v>
      </c>
      <c r="G22" s="144" t="s">
        <v>384</v>
      </c>
      <c r="H22" s="142" t="s">
        <v>384</v>
      </c>
      <c r="I22" s="142">
        <f>C22/F22</f>
        <v>0</v>
      </c>
      <c r="J22" s="142" t="s">
        <v>384</v>
      </c>
      <c r="K22" s="142" t="s">
        <v>384</v>
      </c>
      <c r="L22" s="142" t="s">
        <v>384</v>
      </c>
      <c r="M22" s="142" t="s">
        <v>384</v>
      </c>
      <c r="N22" s="142" t="s">
        <v>384</v>
      </c>
      <c r="O22" s="142" t="s">
        <v>384</v>
      </c>
      <c r="P22" s="142" t="s">
        <v>384</v>
      </c>
      <c r="Q22" s="142" t="s">
        <v>384</v>
      </c>
      <c r="R22" s="142" t="s">
        <v>384</v>
      </c>
      <c r="S22" s="142" t="s">
        <v>384</v>
      </c>
      <c r="T22" s="142" t="s">
        <v>384</v>
      </c>
      <c r="U22" s="142" t="s">
        <v>384</v>
      </c>
      <c r="V22" s="142" t="s">
        <v>384</v>
      </c>
      <c r="W22" s="142" t="s">
        <v>384</v>
      </c>
      <c r="X22" s="142" t="s">
        <v>384</v>
      </c>
      <c r="Y22" s="145" t="s">
        <v>384</v>
      </c>
      <c r="Z22" s="146"/>
    </row>
    <row r="23" spans="1:26" x14ac:dyDescent="0.3">
      <c r="A23" s="18" t="str">
        <f>DataEntry!A23</f>
        <v>25057-89-0</v>
      </c>
      <c r="B23" s="18" t="str">
        <f>DataEntry!B23</f>
        <v>Bentazon</v>
      </c>
      <c r="C23" s="19">
        <f>DataEntry!C23</f>
        <v>0</v>
      </c>
      <c r="D23" s="19" t="s">
        <v>382</v>
      </c>
      <c r="E23" s="19" t="s">
        <v>419</v>
      </c>
      <c r="F23" s="21">
        <v>30</v>
      </c>
      <c r="G23" s="144" t="s">
        <v>384</v>
      </c>
      <c r="H23" s="142" t="s">
        <v>384</v>
      </c>
      <c r="I23" s="142" t="s">
        <v>384</v>
      </c>
      <c r="J23" s="142" t="s">
        <v>384</v>
      </c>
      <c r="K23" s="142" t="s">
        <v>384</v>
      </c>
      <c r="L23" s="142" t="s">
        <v>384</v>
      </c>
      <c r="M23" s="142" t="s">
        <v>384</v>
      </c>
      <c r="N23" s="142" t="s">
        <v>384</v>
      </c>
      <c r="O23" s="142" t="s">
        <v>384</v>
      </c>
      <c r="P23" s="142" t="s">
        <v>384</v>
      </c>
      <c r="Q23" s="142" t="s">
        <v>384</v>
      </c>
      <c r="R23" s="142" t="s">
        <v>384</v>
      </c>
      <c r="S23" s="142" t="s">
        <v>384</v>
      </c>
      <c r="T23" s="142" t="s">
        <v>384</v>
      </c>
      <c r="U23" s="142" t="s">
        <v>384</v>
      </c>
      <c r="V23" s="142" t="s">
        <v>384</v>
      </c>
      <c r="W23" s="142" t="s">
        <v>384</v>
      </c>
      <c r="X23" s="142">
        <f>C23/F23</f>
        <v>0</v>
      </c>
      <c r="Y23" s="145" t="s">
        <v>384</v>
      </c>
      <c r="Z23" s="146"/>
    </row>
    <row r="24" spans="1:26" x14ac:dyDescent="0.3">
      <c r="A24" s="18" t="str">
        <f>DataEntry!A24</f>
        <v>71-43-2</v>
      </c>
      <c r="B24" s="18" t="str">
        <f>DataEntry!B24</f>
        <v>Benzene</v>
      </c>
      <c r="C24" s="19">
        <f>DataEntry!C24</f>
        <v>0</v>
      </c>
      <c r="D24" s="19" t="s">
        <v>385</v>
      </c>
      <c r="E24" s="19" t="s">
        <v>419</v>
      </c>
      <c r="F24" s="21">
        <v>3</v>
      </c>
      <c r="G24" s="144" t="s">
        <v>384</v>
      </c>
      <c r="H24" s="142" t="s">
        <v>384</v>
      </c>
      <c r="I24" s="142" t="s">
        <v>384</v>
      </c>
      <c r="J24" s="142" t="s">
        <v>384</v>
      </c>
      <c r="K24" s="142" t="s">
        <v>384</v>
      </c>
      <c r="L24" s="142" t="s">
        <v>384</v>
      </c>
      <c r="M24" s="142" t="s">
        <v>384</v>
      </c>
      <c r="N24" s="142">
        <f t="shared" ref="N24" si="8">C24/F24</f>
        <v>0</v>
      </c>
      <c r="O24" s="142" t="s">
        <v>384</v>
      </c>
      <c r="P24" s="142">
        <f t="shared" ref="P24" si="9">C24/F24</f>
        <v>0</v>
      </c>
      <c r="Q24" s="142" t="s">
        <v>384</v>
      </c>
      <c r="R24" s="142" t="s">
        <v>384</v>
      </c>
      <c r="S24" s="142" t="s">
        <v>384</v>
      </c>
      <c r="T24" s="142" t="s">
        <v>384</v>
      </c>
      <c r="U24" s="142" t="s">
        <v>384</v>
      </c>
      <c r="V24" s="142" t="s">
        <v>384</v>
      </c>
      <c r="W24" s="142" t="s">
        <v>384</v>
      </c>
      <c r="X24" s="142" t="s">
        <v>384</v>
      </c>
      <c r="Y24" s="145" t="s">
        <v>384</v>
      </c>
      <c r="Z24" s="146"/>
    </row>
    <row r="25" spans="1:26" x14ac:dyDescent="0.3">
      <c r="A25" s="18" t="str">
        <f>DataEntry!A24</f>
        <v>71-43-2</v>
      </c>
      <c r="B25" s="18" t="str">
        <f>DataEntry!B24</f>
        <v>Benzene</v>
      </c>
      <c r="C25" s="19">
        <f>DataEntry!C24</f>
        <v>0</v>
      </c>
      <c r="D25" s="19" t="s">
        <v>385</v>
      </c>
      <c r="E25" s="19" t="s">
        <v>417</v>
      </c>
      <c r="F25" s="21">
        <v>2</v>
      </c>
      <c r="G25" s="144" t="s">
        <v>384</v>
      </c>
      <c r="H25" s="142">
        <f>C25/F25</f>
        <v>0</v>
      </c>
      <c r="I25" s="142" t="s">
        <v>384</v>
      </c>
      <c r="J25" s="142" t="s">
        <v>384</v>
      </c>
      <c r="K25" s="142" t="s">
        <v>384</v>
      </c>
      <c r="L25" s="142" t="s">
        <v>384</v>
      </c>
      <c r="M25" s="142" t="s">
        <v>384</v>
      </c>
      <c r="N25" s="142" t="s">
        <v>384</v>
      </c>
      <c r="O25" s="142" t="s">
        <v>384</v>
      </c>
      <c r="P25" s="142" t="s">
        <v>384</v>
      </c>
      <c r="Q25" s="142" t="s">
        <v>384</v>
      </c>
      <c r="R25" s="142" t="s">
        <v>384</v>
      </c>
      <c r="S25" s="142" t="s">
        <v>384</v>
      </c>
      <c r="T25" s="142" t="s">
        <v>384</v>
      </c>
      <c r="U25" s="142" t="s">
        <v>384</v>
      </c>
      <c r="V25" s="142" t="s">
        <v>384</v>
      </c>
      <c r="W25" s="142" t="s">
        <v>384</v>
      </c>
      <c r="X25" s="142" t="s">
        <v>384</v>
      </c>
      <c r="Y25" s="145" t="s">
        <v>384</v>
      </c>
      <c r="Z25" s="146"/>
    </row>
    <row r="26" spans="1:26" x14ac:dyDescent="0.3">
      <c r="A26" s="18" t="str">
        <f>DataEntry!A25</f>
        <v>50-32-8</v>
      </c>
      <c r="B26" s="18" t="str">
        <f>DataEntry!B25</f>
        <v>Benzo[a]pyrene</v>
      </c>
      <c r="C26" s="19">
        <f>DataEntry!C25</f>
        <v>0</v>
      </c>
      <c r="D26" s="19" t="s">
        <v>600</v>
      </c>
      <c r="E26" s="19" t="s">
        <v>419</v>
      </c>
      <c r="F26" s="21">
        <v>0.5</v>
      </c>
      <c r="G26" s="144" t="s">
        <v>384</v>
      </c>
      <c r="H26" s="142" t="s">
        <v>384</v>
      </c>
      <c r="I26" s="142" t="s">
        <v>384</v>
      </c>
      <c r="J26" s="142">
        <f>C26/F26</f>
        <v>0</v>
      </c>
      <c r="K26" s="142" t="s">
        <v>384</v>
      </c>
      <c r="L26" s="142" t="s">
        <v>384</v>
      </c>
      <c r="M26" s="142" t="s">
        <v>384</v>
      </c>
      <c r="N26" s="142" t="s">
        <v>384</v>
      </c>
      <c r="O26" s="142" t="s">
        <v>384</v>
      </c>
      <c r="P26" s="142" t="s">
        <v>384</v>
      </c>
      <c r="Q26" s="142" t="s">
        <v>384</v>
      </c>
      <c r="R26" s="142">
        <f t="shared" ref="R26" si="10">C26/F26</f>
        <v>0</v>
      </c>
      <c r="S26" s="142" t="s">
        <v>384</v>
      </c>
      <c r="T26" s="142" t="s">
        <v>384</v>
      </c>
      <c r="U26" s="142" t="s">
        <v>384</v>
      </c>
      <c r="V26" s="142" t="s">
        <v>384</v>
      </c>
      <c r="W26" s="142" t="s">
        <v>384</v>
      </c>
      <c r="X26" s="142" t="s">
        <v>384</v>
      </c>
      <c r="Y26" s="145" t="s">
        <v>384</v>
      </c>
      <c r="Z26" s="146"/>
    </row>
    <row r="27" spans="1:26" x14ac:dyDescent="0.3">
      <c r="A27" s="18" t="str">
        <f>DataEntry!A25</f>
        <v>50-32-8</v>
      </c>
      <c r="B27" s="18" t="str">
        <f>DataEntry!B25</f>
        <v>Benzo[a]pyrene</v>
      </c>
      <c r="C27" s="19">
        <f>DataEntry!C25</f>
        <v>0</v>
      </c>
      <c r="D27" s="19" t="s">
        <v>600</v>
      </c>
      <c r="E27" s="19" t="s">
        <v>417</v>
      </c>
      <c r="F27" s="21">
        <v>0.1</v>
      </c>
      <c r="G27" s="144" t="s">
        <v>384</v>
      </c>
      <c r="H27" s="142">
        <f>C27/F27</f>
        <v>0</v>
      </c>
      <c r="I27" s="142" t="s">
        <v>384</v>
      </c>
      <c r="J27" s="142" t="s">
        <v>384</v>
      </c>
      <c r="K27" s="142" t="s">
        <v>384</v>
      </c>
      <c r="L27" s="142" t="s">
        <v>384</v>
      </c>
      <c r="M27" s="142" t="s">
        <v>384</v>
      </c>
      <c r="N27" s="142" t="s">
        <v>384</v>
      </c>
      <c r="O27" s="142" t="s">
        <v>384</v>
      </c>
      <c r="P27" s="142" t="s">
        <v>384</v>
      </c>
      <c r="Q27" s="142" t="s">
        <v>384</v>
      </c>
      <c r="R27" s="142" t="s">
        <v>384</v>
      </c>
      <c r="S27" s="142" t="s">
        <v>384</v>
      </c>
      <c r="T27" s="142" t="s">
        <v>384</v>
      </c>
      <c r="U27" s="142" t="s">
        <v>384</v>
      </c>
      <c r="V27" s="142" t="s">
        <v>384</v>
      </c>
      <c r="W27" s="142" t="s">
        <v>384</v>
      </c>
      <c r="X27" s="142" t="s">
        <v>384</v>
      </c>
      <c r="Y27" s="145" t="s">
        <v>384</v>
      </c>
      <c r="Z27" s="146"/>
    </row>
    <row r="28" spans="1:26" x14ac:dyDescent="0.3">
      <c r="A28" s="18" t="str">
        <f>DataEntry!A26</f>
        <v>65-85-0</v>
      </c>
      <c r="B28" s="18" t="str">
        <f>DataEntry!B26</f>
        <v>Benzoic Acid</v>
      </c>
      <c r="C28" s="19">
        <f>DataEntry!C26</f>
        <v>0</v>
      </c>
      <c r="D28" s="19" t="s">
        <v>420</v>
      </c>
      <c r="E28" s="19" t="s">
        <v>419</v>
      </c>
      <c r="F28" s="21">
        <v>30000</v>
      </c>
      <c r="G28" s="144" t="s">
        <v>384</v>
      </c>
      <c r="H28" s="142" t="s">
        <v>384</v>
      </c>
      <c r="I28" s="142" t="s">
        <v>384</v>
      </c>
      <c r="J28" s="142" t="s">
        <v>384</v>
      </c>
      <c r="K28" s="142" t="s">
        <v>384</v>
      </c>
      <c r="L28" s="142" t="s">
        <v>384</v>
      </c>
      <c r="M28" s="142" t="s">
        <v>384</v>
      </c>
      <c r="N28" s="142" t="s">
        <v>384</v>
      </c>
      <c r="O28" s="142" t="s">
        <v>384</v>
      </c>
      <c r="P28" s="142" t="s">
        <v>384</v>
      </c>
      <c r="Q28" s="142" t="s">
        <v>384</v>
      </c>
      <c r="R28" s="142" t="s">
        <v>384</v>
      </c>
      <c r="S28" s="142">
        <f>C28/F28</f>
        <v>0</v>
      </c>
      <c r="T28" s="142" t="s">
        <v>384</v>
      </c>
      <c r="U28" s="142" t="s">
        <v>384</v>
      </c>
      <c r="V28" s="142" t="s">
        <v>384</v>
      </c>
      <c r="W28" s="142" t="s">
        <v>384</v>
      </c>
      <c r="X28" s="142" t="s">
        <v>384</v>
      </c>
      <c r="Y28" s="145" t="s">
        <v>384</v>
      </c>
      <c r="Z28" s="146"/>
    </row>
    <row r="29" spans="1:26" x14ac:dyDescent="0.3">
      <c r="A29" s="18" t="str">
        <f>DataEntry!A27</f>
        <v>119-61-9</v>
      </c>
      <c r="B29" s="18" t="str">
        <f>DataEntry!B27</f>
        <v>Benzophenone</v>
      </c>
      <c r="C29" s="19">
        <f>DataEntry!C27</f>
        <v>0</v>
      </c>
      <c r="D29" s="19" t="s">
        <v>600</v>
      </c>
      <c r="E29" s="19" t="s">
        <v>419</v>
      </c>
      <c r="F29" s="21">
        <v>100</v>
      </c>
      <c r="G29" s="144"/>
      <c r="H29" s="142"/>
      <c r="I29" s="142"/>
      <c r="J29" s="142"/>
      <c r="K29" s="142"/>
      <c r="L29" s="142"/>
      <c r="M29" s="142"/>
      <c r="N29" s="142"/>
      <c r="O29" s="142">
        <f t="shared" ref="O29" si="11">C29/F29</f>
        <v>0</v>
      </c>
      <c r="P29" s="142"/>
      <c r="Q29" s="142"/>
      <c r="R29" s="142"/>
      <c r="S29" s="142"/>
      <c r="T29" s="142">
        <f>C29/F29</f>
        <v>0</v>
      </c>
      <c r="U29" s="142"/>
      <c r="V29" s="142"/>
      <c r="W29" s="142"/>
      <c r="X29" s="142"/>
      <c r="Y29" s="145"/>
      <c r="Z29" s="146"/>
    </row>
    <row r="30" spans="1:26" x14ac:dyDescent="0.3">
      <c r="A30" s="18" t="str">
        <f>DataEntry!A28</f>
        <v>95-14-7</v>
      </c>
      <c r="B30" s="18" t="str">
        <f>DataEntry!B28</f>
        <v>Benzotrizole, 1H</v>
      </c>
      <c r="C30" s="19">
        <f>DataEntry!C28</f>
        <v>0</v>
      </c>
      <c r="D30" s="19" t="s">
        <v>600</v>
      </c>
      <c r="E30" s="19" t="s">
        <v>419</v>
      </c>
      <c r="F30" s="21">
        <v>20</v>
      </c>
      <c r="G30" s="144"/>
      <c r="H30" s="142"/>
      <c r="I30" s="142"/>
      <c r="J30" s="142">
        <f t="shared" ref="J30:J32" si="12">C30/F30</f>
        <v>0</v>
      </c>
      <c r="K30" s="142"/>
      <c r="L30" s="142"/>
      <c r="M30" s="142"/>
      <c r="N30" s="142"/>
      <c r="O30" s="142"/>
      <c r="P30" s="142"/>
      <c r="Q30" s="142"/>
      <c r="R30" s="142"/>
      <c r="S30" s="142"/>
      <c r="T30" s="142"/>
      <c r="U30" s="142"/>
      <c r="V30" s="142"/>
      <c r="W30" s="142"/>
      <c r="X30" s="142"/>
      <c r="Y30" s="145"/>
      <c r="Z30" s="146"/>
    </row>
    <row r="31" spans="1:26" x14ac:dyDescent="0.3">
      <c r="A31" s="18" t="str">
        <f>DataEntry!A29</f>
        <v>29385-43-1</v>
      </c>
      <c r="B31" s="18" t="str">
        <f>DataEntry!B29</f>
        <v>Benzotriazole, methy-1H-(Tolyltriazole)</v>
      </c>
      <c r="C31" s="19">
        <f>DataEntry!C29</f>
        <v>0</v>
      </c>
      <c r="D31" s="19" t="s">
        <v>407</v>
      </c>
      <c r="E31" s="19" t="s">
        <v>419</v>
      </c>
      <c r="F31" s="21">
        <v>20</v>
      </c>
      <c r="G31" s="144"/>
      <c r="H31" s="142"/>
      <c r="I31" s="142"/>
      <c r="J31" s="142">
        <f t="shared" si="12"/>
        <v>0</v>
      </c>
      <c r="K31" s="142"/>
      <c r="L31" s="142"/>
      <c r="M31" s="142"/>
      <c r="N31" s="142"/>
      <c r="O31" s="142"/>
      <c r="P31" s="142"/>
      <c r="Q31" s="142"/>
      <c r="R31" s="142"/>
      <c r="S31" s="142"/>
      <c r="T31" s="142"/>
      <c r="U31" s="142"/>
      <c r="V31" s="142"/>
      <c r="W31" s="142"/>
      <c r="X31" s="142"/>
      <c r="Y31" s="145"/>
      <c r="Z31" s="146"/>
    </row>
    <row r="32" spans="1:26" x14ac:dyDescent="0.3">
      <c r="A32" s="18" t="str">
        <f>DataEntry!A30</f>
        <v>136-85-6</v>
      </c>
      <c r="B32" s="18" t="str">
        <f>DataEntry!B30</f>
        <v>Benzotrizole, 5-methyl-1H-</v>
      </c>
      <c r="C32" s="19">
        <f>DataEntry!C30</f>
        <v>0</v>
      </c>
      <c r="D32" s="19" t="s">
        <v>407</v>
      </c>
      <c r="E32" s="19" t="s">
        <v>419</v>
      </c>
      <c r="F32" s="21">
        <v>20</v>
      </c>
      <c r="G32" s="144"/>
      <c r="H32" s="142"/>
      <c r="I32" s="142"/>
      <c r="J32" s="142">
        <f t="shared" si="12"/>
        <v>0</v>
      </c>
      <c r="K32" s="142"/>
      <c r="L32" s="142"/>
      <c r="M32" s="142"/>
      <c r="N32" s="142"/>
      <c r="O32" s="142"/>
      <c r="P32" s="142"/>
      <c r="Q32" s="142"/>
      <c r="R32" s="142"/>
      <c r="S32" s="142"/>
      <c r="T32" s="142"/>
      <c r="U32" s="142"/>
      <c r="V32" s="142"/>
      <c r="W32" s="142"/>
      <c r="X32" s="142"/>
      <c r="Y32" s="145"/>
      <c r="Z32" s="146"/>
    </row>
    <row r="33" spans="1:26" x14ac:dyDescent="0.3">
      <c r="A33" s="18" t="str">
        <f>DataEntry!A31</f>
        <v>7440-41-7</v>
      </c>
      <c r="B33" s="18" t="str">
        <f>DataEntry!B31</f>
        <v>Beryllium</v>
      </c>
      <c r="C33" s="19">
        <f>DataEntry!C31</f>
        <v>0</v>
      </c>
      <c r="D33" s="19" t="s">
        <v>420</v>
      </c>
      <c r="E33" s="19" t="s">
        <v>417</v>
      </c>
      <c r="F33" s="21">
        <v>0.08</v>
      </c>
      <c r="G33" s="144" t="s">
        <v>384</v>
      </c>
      <c r="H33" s="142">
        <f>C33/F33</f>
        <v>0</v>
      </c>
      <c r="I33" s="142" t="s">
        <v>384</v>
      </c>
      <c r="J33" s="142" t="s">
        <v>384</v>
      </c>
      <c r="K33" s="142" t="s">
        <v>384</v>
      </c>
      <c r="L33" s="142" t="s">
        <v>384</v>
      </c>
      <c r="M33" s="142" t="s">
        <v>384</v>
      </c>
      <c r="N33" s="142" t="s">
        <v>384</v>
      </c>
      <c r="O33" s="142" t="s">
        <v>384</v>
      </c>
      <c r="P33" s="142" t="s">
        <v>384</v>
      </c>
      <c r="Q33" s="142" t="s">
        <v>384</v>
      </c>
      <c r="R33" s="142" t="s">
        <v>384</v>
      </c>
      <c r="S33" s="142" t="s">
        <v>384</v>
      </c>
      <c r="T33" s="142" t="s">
        <v>384</v>
      </c>
      <c r="U33" s="142" t="s">
        <v>384</v>
      </c>
      <c r="V33" s="142" t="s">
        <v>384</v>
      </c>
      <c r="W33" s="142" t="s">
        <v>384</v>
      </c>
      <c r="X33" s="142" t="s">
        <v>384</v>
      </c>
      <c r="Y33" s="145" t="s">
        <v>384</v>
      </c>
      <c r="Z33" s="146"/>
    </row>
    <row r="34" spans="1:26" x14ac:dyDescent="0.3">
      <c r="A34" s="18" t="str">
        <f>DataEntry!A32</f>
        <v>92-52-4</v>
      </c>
      <c r="B34" s="18" t="str">
        <f>DataEntry!B32</f>
        <v>Biphenyl</v>
      </c>
      <c r="C34" s="19">
        <f>DataEntry!C32</f>
        <v>0</v>
      </c>
      <c r="D34" s="19" t="s">
        <v>600</v>
      </c>
      <c r="E34" s="19" t="s">
        <v>419</v>
      </c>
      <c r="F34" s="21">
        <v>100</v>
      </c>
      <c r="G34" s="144" t="s">
        <v>384</v>
      </c>
      <c r="H34" s="142" t="s">
        <v>384</v>
      </c>
      <c r="I34" s="142" t="s">
        <v>384</v>
      </c>
      <c r="J34" s="142" t="s">
        <v>384</v>
      </c>
      <c r="K34" s="142" t="s">
        <v>384</v>
      </c>
      <c r="L34" s="142" t="s">
        <v>384</v>
      </c>
      <c r="M34" s="142" t="s">
        <v>384</v>
      </c>
      <c r="N34" s="142" t="s">
        <v>384</v>
      </c>
      <c r="O34" s="142" t="s">
        <v>384</v>
      </c>
      <c r="P34" s="142" t="s">
        <v>384</v>
      </c>
      <c r="Q34" s="142" t="s">
        <v>384</v>
      </c>
      <c r="R34" s="142" t="s">
        <v>384</v>
      </c>
      <c r="S34" s="142" t="s">
        <v>384</v>
      </c>
      <c r="T34" s="142">
        <f>C34/F34</f>
        <v>0</v>
      </c>
      <c r="U34" s="142" t="s">
        <v>384</v>
      </c>
      <c r="V34" s="142" t="s">
        <v>384</v>
      </c>
      <c r="W34" s="142" t="s">
        <v>384</v>
      </c>
      <c r="X34" s="142" t="s">
        <v>384</v>
      </c>
      <c r="Y34" s="145" t="s">
        <v>384</v>
      </c>
      <c r="Z34" s="146"/>
    </row>
    <row r="35" spans="1:26" x14ac:dyDescent="0.3">
      <c r="A35" s="18" t="str">
        <f>DataEntry!A32</f>
        <v>92-52-4</v>
      </c>
      <c r="B35" s="18" t="str">
        <f>DataEntry!B32</f>
        <v>Biphenyl</v>
      </c>
      <c r="C35" s="19">
        <f>DataEntry!C32</f>
        <v>0</v>
      </c>
      <c r="D35" s="19" t="s">
        <v>600</v>
      </c>
      <c r="E35" s="19" t="s">
        <v>417</v>
      </c>
      <c r="F35" s="21">
        <v>10</v>
      </c>
      <c r="G35" s="144"/>
      <c r="H35" s="142">
        <f t="shared" ref="H35:H37" si="13">C35/F35</f>
        <v>0</v>
      </c>
      <c r="I35" s="142"/>
      <c r="J35" s="142"/>
      <c r="K35" s="142"/>
      <c r="L35" s="142"/>
      <c r="M35" s="142"/>
      <c r="N35" s="142"/>
      <c r="O35" s="142"/>
      <c r="P35" s="142"/>
      <c r="Q35" s="142"/>
      <c r="R35" s="142"/>
      <c r="S35" s="142"/>
      <c r="T35" s="142"/>
      <c r="U35" s="142"/>
      <c r="V35" s="142"/>
      <c r="W35" s="142"/>
      <c r="X35" s="142"/>
      <c r="Y35" s="145"/>
      <c r="Z35" s="146"/>
    </row>
    <row r="36" spans="1:26" x14ac:dyDescent="0.3">
      <c r="A36" s="18" t="str">
        <f>DataEntry!A33</f>
        <v>111-44-4</v>
      </c>
      <c r="B36" s="18" t="str">
        <f>DataEntry!B33</f>
        <v>Bis(2-chloroethyl) ether</v>
      </c>
      <c r="C36" s="19">
        <f>DataEntry!C33</f>
        <v>0</v>
      </c>
      <c r="D36" s="19" t="s">
        <v>420</v>
      </c>
      <c r="E36" s="19" t="s">
        <v>417</v>
      </c>
      <c r="F36" s="21">
        <v>0.3</v>
      </c>
      <c r="G36" s="144" t="s">
        <v>384</v>
      </c>
      <c r="H36" s="142">
        <f t="shared" si="13"/>
        <v>0</v>
      </c>
      <c r="I36" s="142" t="s">
        <v>384</v>
      </c>
      <c r="J36" s="142" t="s">
        <v>384</v>
      </c>
      <c r="K36" s="142" t="s">
        <v>384</v>
      </c>
      <c r="L36" s="142" t="s">
        <v>384</v>
      </c>
      <c r="M36" s="142" t="s">
        <v>384</v>
      </c>
      <c r="N36" s="142" t="s">
        <v>384</v>
      </c>
      <c r="O36" s="142" t="s">
        <v>384</v>
      </c>
      <c r="P36" s="142" t="s">
        <v>384</v>
      </c>
      <c r="Q36" s="142" t="s">
        <v>384</v>
      </c>
      <c r="R36" s="142" t="s">
        <v>384</v>
      </c>
      <c r="S36" s="142" t="s">
        <v>384</v>
      </c>
      <c r="T36" s="142" t="s">
        <v>384</v>
      </c>
      <c r="U36" s="142" t="s">
        <v>384</v>
      </c>
      <c r="V36" s="142" t="s">
        <v>384</v>
      </c>
      <c r="W36" s="142" t="s">
        <v>384</v>
      </c>
      <c r="X36" s="142" t="s">
        <v>384</v>
      </c>
      <c r="Y36" s="145" t="s">
        <v>384</v>
      </c>
      <c r="Z36" s="146"/>
    </row>
    <row r="37" spans="1:26" x14ac:dyDescent="0.3">
      <c r="A37" s="18" t="str">
        <f>DataEntry!A34</f>
        <v>542-88-1</v>
      </c>
      <c r="B37" s="18" t="str">
        <f>DataEntry!B34</f>
        <v>Bis(2-chloromethyl) ether</v>
      </c>
      <c r="C37" s="19">
        <f>DataEntry!C34</f>
        <v>0</v>
      </c>
      <c r="D37" s="19" t="s">
        <v>420</v>
      </c>
      <c r="E37" s="19" t="s">
        <v>417</v>
      </c>
      <c r="F37" s="21">
        <v>2E-3</v>
      </c>
      <c r="G37" s="144" t="s">
        <v>384</v>
      </c>
      <c r="H37" s="142">
        <f t="shared" si="13"/>
        <v>0</v>
      </c>
      <c r="I37" s="142" t="s">
        <v>384</v>
      </c>
      <c r="J37" s="142" t="s">
        <v>384</v>
      </c>
      <c r="K37" s="142" t="s">
        <v>384</v>
      </c>
      <c r="L37" s="142" t="s">
        <v>384</v>
      </c>
      <c r="M37" s="142" t="s">
        <v>384</v>
      </c>
      <c r="N37" s="142" t="s">
        <v>384</v>
      </c>
      <c r="O37" s="142" t="s">
        <v>384</v>
      </c>
      <c r="P37" s="142" t="s">
        <v>384</v>
      </c>
      <c r="Q37" s="142" t="s">
        <v>384</v>
      </c>
      <c r="R37" s="142" t="s">
        <v>384</v>
      </c>
      <c r="S37" s="142" t="s">
        <v>384</v>
      </c>
      <c r="T37" s="142" t="s">
        <v>384</v>
      </c>
      <c r="U37" s="142" t="s">
        <v>384</v>
      </c>
      <c r="V37" s="142" t="s">
        <v>384</v>
      </c>
      <c r="W37" s="142" t="s">
        <v>384</v>
      </c>
      <c r="X37" s="142" t="s">
        <v>384</v>
      </c>
      <c r="Y37" s="145" t="s">
        <v>384</v>
      </c>
      <c r="Z37" s="146"/>
    </row>
    <row r="38" spans="1:26" x14ac:dyDescent="0.3">
      <c r="A38" s="18" t="str">
        <f>DataEntry!A35</f>
        <v>80-05-7</v>
      </c>
      <c r="B38" s="18" t="str">
        <f>DataEntry!B35</f>
        <v>Bisphenol A</v>
      </c>
      <c r="C38" s="19">
        <f>DataEntry!C35</f>
        <v>0</v>
      </c>
      <c r="D38" s="19" t="s">
        <v>382</v>
      </c>
      <c r="E38" s="19" t="s">
        <v>419</v>
      </c>
      <c r="F38" s="21">
        <v>20</v>
      </c>
      <c r="G38" s="144" t="s">
        <v>384</v>
      </c>
      <c r="H38" s="142" t="s">
        <v>384</v>
      </c>
      <c r="I38" s="142" t="s">
        <v>384</v>
      </c>
      <c r="J38" s="142" t="s">
        <v>384</v>
      </c>
      <c r="K38" s="142" t="s">
        <v>384</v>
      </c>
      <c r="L38" s="142" t="s">
        <v>384</v>
      </c>
      <c r="M38" s="142" t="s">
        <v>384</v>
      </c>
      <c r="N38" s="142" t="s">
        <v>384</v>
      </c>
      <c r="O38" s="142">
        <f t="shared" ref="O38:O40" si="14">C38/F38</f>
        <v>0</v>
      </c>
      <c r="P38" s="142" t="s">
        <v>384</v>
      </c>
      <c r="Q38" s="142" t="s">
        <v>384</v>
      </c>
      <c r="R38" s="142" t="s">
        <v>384</v>
      </c>
      <c r="S38" s="142" t="s">
        <v>384</v>
      </c>
      <c r="T38" s="142">
        <f>C38/F38</f>
        <v>0</v>
      </c>
      <c r="U38" s="142" t="s">
        <v>384</v>
      </c>
      <c r="V38" s="142" t="s">
        <v>384</v>
      </c>
      <c r="W38" s="142" t="s">
        <v>384</v>
      </c>
      <c r="X38" s="142" t="s">
        <v>384</v>
      </c>
      <c r="Y38" s="145" t="s">
        <v>384</v>
      </c>
      <c r="Z38" s="146"/>
    </row>
    <row r="39" spans="1:26" x14ac:dyDescent="0.3">
      <c r="A39" s="18" t="str">
        <f>DataEntry!A36</f>
        <v>7440-42-8</v>
      </c>
      <c r="B39" s="18" t="str">
        <f>DataEntry!B36</f>
        <v>Boron</v>
      </c>
      <c r="C39" s="19">
        <f>DataEntry!C36</f>
        <v>0</v>
      </c>
      <c r="D39" s="19" t="s">
        <v>408</v>
      </c>
      <c r="E39" s="19" t="s">
        <v>419</v>
      </c>
      <c r="F39" s="21">
        <v>500</v>
      </c>
      <c r="G39" s="144" t="s">
        <v>384</v>
      </c>
      <c r="H39" s="142" t="s">
        <v>384</v>
      </c>
      <c r="I39" s="142" t="s">
        <v>384</v>
      </c>
      <c r="J39" s="142">
        <f t="shared" ref="J39" si="15">C39/F39</f>
        <v>0</v>
      </c>
      <c r="K39" s="142" t="s">
        <v>384</v>
      </c>
      <c r="L39" s="142" t="s">
        <v>384</v>
      </c>
      <c r="M39" s="142" t="s">
        <v>384</v>
      </c>
      <c r="N39" s="142" t="s">
        <v>384</v>
      </c>
      <c r="O39" s="142" t="s">
        <v>384</v>
      </c>
      <c r="P39" s="142" t="s">
        <v>384</v>
      </c>
      <c r="Q39" s="142" t="s">
        <v>384</v>
      </c>
      <c r="R39" s="142" t="s">
        <v>384</v>
      </c>
      <c r="S39" s="142" t="s">
        <v>384</v>
      </c>
      <c r="T39" s="142" t="s">
        <v>384</v>
      </c>
      <c r="U39" s="142" t="s">
        <v>384</v>
      </c>
      <c r="V39" s="142" t="s">
        <v>384</v>
      </c>
      <c r="W39" s="142" t="s">
        <v>384</v>
      </c>
      <c r="X39" s="142" t="s">
        <v>384</v>
      </c>
      <c r="Y39" s="145" t="s">
        <v>384</v>
      </c>
      <c r="Z39" s="146"/>
    </row>
    <row r="40" spans="1:26" x14ac:dyDescent="0.3">
      <c r="A40" s="18" t="str">
        <f>DataEntry!A37</f>
        <v>75-27-4</v>
      </c>
      <c r="B40" s="18" t="str">
        <f>DataEntry!B37</f>
        <v>Bromodichloromethane</v>
      </c>
      <c r="C40" s="19">
        <f>DataEntry!C37</f>
        <v>0</v>
      </c>
      <c r="D40" s="19" t="s">
        <v>600</v>
      </c>
      <c r="E40" s="19" t="s">
        <v>419</v>
      </c>
      <c r="F40" s="21">
        <v>30</v>
      </c>
      <c r="G40" s="144"/>
      <c r="H40" s="142"/>
      <c r="I40" s="142"/>
      <c r="J40" s="142"/>
      <c r="K40" s="142"/>
      <c r="L40" s="142"/>
      <c r="M40" s="142"/>
      <c r="N40" s="142"/>
      <c r="O40" s="142">
        <f t="shared" si="14"/>
        <v>0</v>
      </c>
      <c r="P40" s="142"/>
      <c r="Q40" s="142"/>
      <c r="R40" s="142"/>
      <c r="S40" s="142"/>
      <c r="T40" s="142"/>
      <c r="U40" s="142"/>
      <c r="V40" s="142"/>
      <c r="W40" s="142"/>
      <c r="X40" s="142"/>
      <c r="Y40" s="145"/>
      <c r="Z40" s="146"/>
    </row>
    <row r="41" spans="1:26" x14ac:dyDescent="0.3">
      <c r="A41" s="18" t="str">
        <f>DataEntry!A37</f>
        <v>75-27-4</v>
      </c>
      <c r="B41" s="18" t="str">
        <f>DataEntry!B37</f>
        <v>Bromodichloromethane</v>
      </c>
      <c r="C41" s="19">
        <f>DataEntry!C37</f>
        <v>0</v>
      </c>
      <c r="D41" s="19" t="s">
        <v>600</v>
      </c>
      <c r="E41" s="19" t="s">
        <v>417</v>
      </c>
      <c r="F41" s="21">
        <v>3</v>
      </c>
      <c r="G41" s="144" t="s">
        <v>384</v>
      </c>
      <c r="H41" s="142">
        <f t="shared" ref="H41:H42" si="16">C41/F41</f>
        <v>0</v>
      </c>
      <c r="I41" s="142" t="s">
        <v>384</v>
      </c>
      <c r="J41" s="142" t="s">
        <v>384</v>
      </c>
      <c r="K41" s="142" t="s">
        <v>384</v>
      </c>
      <c r="L41" s="142" t="s">
        <v>384</v>
      </c>
      <c r="M41" s="142" t="s">
        <v>384</v>
      </c>
      <c r="N41" s="142" t="s">
        <v>384</v>
      </c>
      <c r="O41" s="142" t="s">
        <v>384</v>
      </c>
      <c r="P41" s="142" t="s">
        <v>384</v>
      </c>
      <c r="Q41" s="142" t="s">
        <v>384</v>
      </c>
      <c r="R41" s="142" t="s">
        <v>384</v>
      </c>
      <c r="S41" s="142" t="s">
        <v>384</v>
      </c>
      <c r="T41" s="142" t="s">
        <v>384</v>
      </c>
      <c r="U41" s="142" t="s">
        <v>384</v>
      </c>
      <c r="V41" s="142" t="s">
        <v>384</v>
      </c>
      <c r="W41" s="142" t="s">
        <v>384</v>
      </c>
      <c r="X41" s="142" t="s">
        <v>384</v>
      </c>
      <c r="Y41" s="145" t="s">
        <v>384</v>
      </c>
      <c r="Z41" s="146"/>
    </row>
    <row r="42" spans="1:26" s="42" customFormat="1" x14ac:dyDescent="0.3">
      <c r="A42" s="18" t="str">
        <f>DataEntry!A38</f>
        <v>75-25-2</v>
      </c>
      <c r="B42" s="18" t="str">
        <f>DataEntry!B38</f>
        <v>Bromoform</v>
      </c>
      <c r="C42" s="19">
        <f>DataEntry!C38</f>
        <v>0</v>
      </c>
      <c r="D42" s="19" t="s">
        <v>420</v>
      </c>
      <c r="E42" s="19" t="s">
        <v>417</v>
      </c>
      <c r="F42" s="21">
        <v>40</v>
      </c>
      <c r="G42" s="147" t="s">
        <v>384</v>
      </c>
      <c r="H42" s="142">
        <f t="shared" si="16"/>
        <v>0</v>
      </c>
      <c r="I42" s="148" t="s">
        <v>384</v>
      </c>
      <c r="J42" s="148" t="s">
        <v>384</v>
      </c>
      <c r="K42" s="148" t="s">
        <v>384</v>
      </c>
      <c r="L42" s="148" t="s">
        <v>384</v>
      </c>
      <c r="M42" s="148" t="s">
        <v>384</v>
      </c>
      <c r="N42" s="148" t="s">
        <v>384</v>
      </c>
      <c r="O42" s="148" t="s">
        <v>384</v>
      </c>
      <c r="P42" s="148" t="s">
        <v>384</v>
      </c>
      <c r="Q42" s="148" t="s">
        <v>384</v>
      </c>
      <c r="R42" s="148" t="s">
        <v>384</v>
      </c>
      <c r="S42" s="148" t="s">
        <v>384</v>
      </c>
      <c r="T42" s="148" t="s">
        <v>384</v>
      </c>
      <c r="U42" s="148" t="s">
        <v>384</v>
      </c>
      <c r="V42" s="148" t="s">
        <v>384</v>
      </c>
      <c r="W42" s="148" t="s">
        <v>384</v>
      </c>
      <c r="X42" s="148" t="s">
        <v>384</v>
      </c>
      <c r="Y42" s="149" t="s">
        <v>384</v>
      </c>
      <c r="Z42" s="150"/>
    </row>
    <row r="43" spans="1:26" x14ac:dyDescent="0.3">
      <c r="A43" s="18" t="str">
        <f>DataEntry!A39</f>
        <v>74-83-9</v>
      </c>
      <c r="B43" s="18" t="str">
        <f>DataEntry!B39</f>
        <v>Bromomethane</v>
      </c>
      <c r="C43" s="19">
        <f>DataEntry!C39</f>
        <v>0</v>
      </c>
      <c r="D43" s="19" t="s">
        <v>420</v>
      </c>
      <c r="E43" s="19" t="s">
        <v>419</v>
      </c>
      <c r="F43" s="21">
        <v>10</v>
      </c>
      <c r="G43" s="144" t="s">
        <v>384</v>
      </c>
      <c r="H43" s="142" t="s">
        <v>384</v>
      </c>
      <c r="I43" s="142" t="s">
        <v>384</v>
      </c>
      <c r="J43" s="142" t="s">
        <v>384</v>
      </c>
      <c r="K43" s="142" t="s">
        <v>384</v>
      </c>
      <c r="L43" s="142" t="s">
        <v>384</v>
      </c>
      <c r="M43" s="142">
        <f t="shared" ref="M43" si="17">C43/F43</f>
        <v>0</v>
      </c>
      <c r="N43" s="142" t="s">
        <v>384</v>
      </c>
      <c r="O43" s="142" t="s">
        <v>384</v>
      </c>
      <c r="P43" s="142" t="s">
        <v>384</v>
      </c>
      <c r="Q43" s="142" t="s">
        <v>384</v>
      </c>
      <c r="R43" s="142" t="s">
        <v>384</v>
      </c>
      <c r="S43" s="142" t="s">
        <v>384</v>
      </c>
      <c r="T43" s="142" t="s">
        <v>384</v>
      </c>
      <c r="U43" s="142" t="s">
        <v>384</v>
      </c>
      <c r="V43" s="142" t="s">
        <v>384</v>
      </c>
      <c r="W43" s="142" t="s">
        <v>384</v>
      </c>
      <c r="X43" s="142" t="s">
        <v>384</v>
      </c>
      <c r="Y43" s="145" t="s">
        <v>384</v>
      </c>
      <c r="Z43" s="146"/>
    </row>
    <row r="44" spans="1:26" x14ac:dyDescent="0.3">
      <c r="A44" s="18" t="str">
        <f>DataEntry!A40</f>
        <v>71-36-3</v>
      </c>
      <c r="B44" s="18" t="str">
        <f>DataEntry!B40</f>
        <v>Butanol, 1-</v>
      </c>
      <c r="C44" s="19">
        <f>DataEntry!C40</f>
        <v>0</v>
      </c>
      <c r="D44" s="19" t="s">
        <v>420</v>
      </c>
      <c r="E44" s="19" t="s">
        <v>419</v>
      </c>
      <c r="F44" s="21">
        <v>700</v>
      </c>
      <c r="G44" s="144" t="s">
        <v>384</v>
      </c>
      <c r="H44" s="142" t="s">
        <v>384</v>
      </c>
      <c r="I44" s="142" t="s">
        <v>384</v>
      </c>
      <c r="J44" s="142" t="s">
        <v>384</v>
      </c>
      <c r="K44" s="142" t="s">
        <v>384</v>
      </c>
      <c r="L44" s="142" t="s">
        <v>384</v>
      </c>
      <c r="M44" s="142" t="s">
        <v>384</v>
      </c>
      <c r="N44" s="142" t="s">
        <v>384</v>
      </c>
      <c r="O44" s="142" t="s">
        <v>384</v>
      </c>
      <c r="P44" s="142" t="s">
        <v>384</v>
      </c>
      <c r="Q44" s="142" t="s">
        <v>384</v>
      </c>
      <c r="R44" s="142">
        <f t="shared" ref="R44" si="18">C44/F44</f>
        <v>0</v>
      </c>
      <c r="S44" s="142" t="s">
        <v>384</v>
      </c>
      <c r="T44" s="142" t="s">
        <v>384</v>
      </c>
      <c r="U44" s="142" t="s">
        <v>384</v>
      </c>
      <c r="V44" s="142" t="s">
        <v>384</v>
      </c>
      <c r="W44" s="142" t="s">
        <v>384</v>
      </c>
      <c r="X44" s="142" t="s">
        <v>384</v>
      </c>
      <c r="Y44" s="145" t="s">
        <v>384</v>
      </c>
      <c r="Z44" s="146"/>
    </row>
    <row r="45" spans="1:26" x14ac:dyDescent="0.3">
      <c r="A45" s="18" t="str">
        <f>DataEntry!A41</f>
        <v>85-68-7</v>
      </c>
      <c r="B45" s="18" t="str">
        <f>DataEntry!B41</f>
        <v>Butyl benzyl phthalate</v>
      </c>
      <c r="C45" s="19">
        <f>DataEntry!C41</f>
        <v>0</v>
      </c>
      <c r="D45" s="19" t="s">
        <v>382</v>
      </c>
      <c r="E45" s="19" t="s">
        <v>419</v>
      </c>
      <c r="F45" s="21">
        <v>100</v>
      </c>
      <c r="G45" s="144" t="s">
        <v>384</v>
      </c>
      <c r="H45" s="142" t="s">
        <v>384</v>
      </c>
      <c r="I45" s="142" t="s">
        <v>384</v>
      </c>
      <c r="J45" s="142">
        <f t="shared" ref="J45" si="19">C45/F45</f>
        <v>0</v>
      </c>
      <c r="K45" s="142" t="s">
        <v>384</v>
      </c>
      <c r="L45" s="142" t="s">
        <v>384</v>
      </c>
      <c r="M45" s="142" t="s">
        <v>384</v>
      </c>
      <c r="N45" s="142" t="s">
        <v>384</v>
      </c>
      <c r="O45" s="142" t="s">
        <v>384</v>
      </c>
      <c r="P45" s="142" t="s">
        <v>384</v>
      </c>
      <c r="Q45" s="142" t="s">
        <v>384</v>
      </c>
      <c r="R45" s="142" t="s">
        <v>384</v>
      </c>
      <c r="S45" s="142" t="s">
        <v>384</v>
      </c>
      <c r="T45" s="142" t="s">
        <v>384</v>
      </c>
      <c r="U45" s="142" t="s">
        <v>384</v>
      </c>
      <c r="V45" s="142" t="s">
        <v>384</v>
      </c>
      <c r="W45" s="142" t="s">
        <v>384</v>
      </c>
      <c r="X45" s="142" t="s">
        <v>384</v>
      </c>
      <c r="Y45" s="145" t="s">
        <v>384</v>
      </c>
      <c r="Z45" s="146"/>
    </row>
    <row r="46" spans="1:26" x14ac:dyDescent="0.3">
      <c r="A46" s="18" t="str">
        <f>DataEntry!A42</f>
        <v>85-70-1</v>
      </c>
      <c r="B46" s="18" t="str">
        <f>DataEntry!B42</f>
        <v xml:space="preserve">Butylphthalyl butylglycolate (BPBG) </v>
      </c>
      <c r="C46" s="19">
        <f>DataEntry!C42</f>
        <v>0</v>
      </c>
      <c r="D46" s="19" t="s">
        <v>420</v>
      </c>
      <c r="E46" s="19" t="s">
        <v>419</v>
      </c>
      <c r="F46" s="21">
        <v>7000</v>
      </c>
      <c r="G46" s="144" t="s">
        <v>384</v>
      </c>
      <c r="H46" s="142" t="s">
        <v>384</v>
      </c>
      <c r="I46" s="142" t="s">
        <v>384</v>
      </c>
      <c r="J46" s="142" t="s">
        <v>384</v>
      </c>
      <c r="K46" s="142" t="s">
        <v>384</v>
      </c>
      <c r="L46" s="142" t="s">
        <v>384</v>
      </c>
      <c r="M46" s="142" t="s">
        <v>384</v>
      </c>
      <c r="N46" s="142" t="s">
        <v>384</v>
      </c>
      <c r="O46" s="142" t="s">
        <v>384</v>
      </c>
      <c r="P46" s="142" t="s">
        <v>384</v>
      </c>
      <c r="Q46" s="142" t="s">
        <v>384</v>
      </c>
      <c r="R46" s="142" t="s">
        <v>384</v>
      </c>
      <c r="S46" s="142">
        <f>C46/F46</f>
        <v>0</v>
      </c>
      <c r="T46" s="142" t="s">
        <v>384</v>
      </c>
      <c r="U46" s="142" t="s">
        <v>384</v>
      </c>
      <c r="V46" s="142" t="s">
        <v>384</v>
      </c>
      <c r="W46" s="142" t="s">
        <v>384</v>
      </c>
      <c r="X46" s="142" t="s">
        <v>384</v>
      </c>
      <c r="Y46" s="145" t="s">
        <v>384</v>
      </c>
      <c r="Z46" s="146"/>
    </row>
    <row r="47" spans="1:26" x14ac:dyDescent="0.3">
      <c r="A47" s="18" t="str">
        <f>DataEntry!A43</f>
        <v>7440-43-9</v>
      </c>
      <c r="B47" s="18" t="str">
        <f>DataEntry!B43</f>
        <v>Cadmium</v>
      </c>
      <c r="C47" s="19">
        <f>DataEntry!C43</f>
        <v>0</v>
      </c>
      <c r="D47" s="19" t="s">
        <v>382</v>
      </c>
      <c r="E47" s="19" t="s">
        <v>419</v>
      </c>
      <c r="F47" s="21">
        <v>0.5</v>
      </c>
      <c r="G47" s="144" t="s">
        <v>384</v>
      </c>
      <c r="H47" s="142" t="s">
        <v>384</v>
      </c>
      <c r="I47" s="142" t="s">
        <v>384</v>
      </c>
      <c r="J47" s="142" t="s">
        <v>384</v>
      </c>
      <c r="K47" s="142" t="s">
        <v>384</v>
      </c>
      <c r="L47" s="142" t="s">
        <v>384</v>
      </c>
      <c r="M47" s="142" t="s">
        <v>384</v>
      </c>
      <c r="N47" s="142" t="s">
        <v>384</v>
      </c>
      <c r="O47" s="142" t="s">
        <v>384</v>
      </c>
      <c r="P47" s="142" t="s">
        <v>384</v>
      </c>
      <c r="Q47" s="142" t="s">
        <v>384</v>
      </c>
      <c r="R47" s="142" t="s">
        <v>384</v>
      </c>
      <c r="S47" s="142" t="s">
        <v>384</v>
      </c>
      <c r="T47" s="142">
        <f>C47/F47</f>
        <v>0</v>
      </c>
      <c r="U47" s="142" t="s">
        <v>384</v>
      </c>
      <c r="V47" s="142">
        <f>C47/F47</f>
        <v>0</v>
      </c>
      <c r="W47" s="142" t="s">
        <v>384</v>
      </c>
      <c r="X47" s="142" t="s">
        <v>384</v>
      </c>
      <c r="Y47" s="145" t="s">
        <v>384</v>
      </c>
      <c r="Z47" s="146"/>
    </row>
    <row r="48" spans="1:26" x14ac:dyDescent="0.3">
      <c r="A48" s="18" t="str">
        <f>DataEntry!A44</f>
        <v>298-46-4</v>
      </c>
      <c r="B48" s="18" t="str">
        <f>DataEntry!B44</f>
        <v>Carbamazepine</v>
      </c>
      <c r="C48" s="19">
        <f>DataEntry!C44</f>
        <v>0</v>
      </c>
      <c r="D48" s="19" t="s">
        <v>386</v>
      </c>
      <c r="E48" s="19" t="s">
        <v>419</v>
      </c>
      <c r="F48" s="21">
        <v>40</v>
      </c>
      <c r="G48" s="144" t="s">
        <v>384</v>
      </c>
      <c r="H48" s="142" t="s">
        <v>384</v>
      </c>
      <c r="I48" s="142" t="s">
        <v>384</v>
      </c>
      <c r="J48" s="142">
        <f t="shared" ref="J48:J49" si="20">C48/F48</f>
        <v>0</v>
      </c>
      <c r="K48" s="142" t="s">
        <v>384</v>
      </c>
      <c r="L48" s="142">
        <f>C48/F48</f>
        <v>0</v>
      </c>
      <c r="M48" s="142" t="s">
        <v>384</v>
      </c>
      <c r="N48" s="142">
        <f t="shared" ref="N48" si="21">C48/F48</f>
        <v>0</v>
      </c>
      <c r="O48" s="142">
        <f t="shared" ref="O48:O54" si="22">C48/F48</f>
        <v>0</v>
      </c>
      <c r="P48" s="142">
        <f t="shared" ref="P48" si="23">C48/F48</f>
        <v>0</v>
      </c>
      <c r="Q48" s="142">
        <f>C48/F48</f>
        <v>0</v>
      </c>
      <c r="R48" s="142">
        <f t="shared" ref="R48" si="24">C48/F48</f>
        <v>0</v>
      </c>
      <c r="S48" s="142" t="s">
        <v>384</v>
      </c>
      <c r="T48" s="142" t="s">
        <v>384</v>
      </c>
      <c r="U48" s="142" t="s">
        <v>384</v>
      </c>
      <c r="V48" s="142" t="s">
        <v>384</v>
      </c>
      <c r="W48" s="142" t="s">
        <v>384</v>
      </c>
      <c r="X48" s="142">
        <f>C48/F48</f>
        <v>0</v>
      </c>
      <c r="Y48" s="145" t="s">
        <v>384</v>
      </c>
      <c r="Z48" s="146"/>
    </row>
    <row r="49" spans="1:26" x14ac:dyDescent="0.3">
      <c r="A49" s="18" t="str">
        <f>DataEntry!A45</f>
        <v>75-15-0</v>
      </c>
      <c r="B49" s="18" t="str">
        <f>DataEntry!B45</f>
        <v>Carbon disulfide</v>
      </c>
      <c r="C49" s="19">
        <f>DataEntry!C45</f>
        <v>0</v>
      </c>
      <c r="D49" s="19" t="s">
        <v>420</v>
      </c>
      <c r="E49" s="19" t="s">
        <v>419</v>
      </c>
      <c r="F49" s="21">
        <v>700</v>
      </c>
      <c r="G49" s="144" t="s">
        <v>384</v>
      </c>
      <c r="H49" s="142" t="s">
        <v>384</v>
      </c>
      <c r="I49" s="142" t="s">
        <v>384</v>
      </c>
      <c r="J49" s="142">
        <f t="shared" si="20"/>
        <v>0</v>
      </c>
      <c r="K49" s="142" t="s">
        <v>384</v>
      </c>
      <c r="L49" s="142" t="s">
        <v>384</v>
      </c>
      <c r="M49" s="142" t="s">
        <v>384</v>
      </c>
      <c r="N49" s="142" t="s">
        <v>384</v>
      </c>
      <c r="O49" s="142" t="s">
        <v>384</v>
      </c>
      <c r="P49" s="142" t="s">
        <v>384</v>
      </c>
      <c r="Q49" s="142" t="s">
        <v>384</v>
      </c>
      <c r="R49" s="142" t="s">
        <v>384</v>
      </c>
      <c r="S49" s="142" t="s">
        <v>384</v>
      </c>
      <c r="T49" s="142" t="s">
        <v>384</v>
      </c>
      <c r="U49" s="142" t="s">
        <v>384</v>
      </c>
      <c r="V49" s="142" t="s">
        <v>384</v>
      </c>
      <c r="W49" s="142" t="s">
        <v>384</v>
      </c>
      <c r="X49" s="142" t="s">
        <v>384</v>
      </c>
      <c r="Y49" s="145" t="s">
        <v>384</v>
      </c>
      <c r="Z49" s="146"/>
    </row>
    <row r="50" spans="1:26" x14ac:dyDescent="0.3">
      <c r="A50" s="18" t="str">
        <f>DataEntry!A46</f>
        <v>56-23-5</v>
      </c>
      <c r="B50" s="18" t="str">
        <f>DataEntry!B46</f>
        <v>Carbon tetrachloride</v>
      </c>
      <c r="C50" s="19">
        <f>DataEntry!C46</f>
        <v>0</v>
      </c>
      <c r="D50" s="19" t="s">
        <v>386</v>
      </c>
      <c r="E50" s="19" t="s">
        <v>419</v>
      </c>
      <c r="F50" s="21">
        <v>3</v>
      </c>
      <c r="G50" s="144" t="s">
        <v>384</v>
      </c>
      <c r="H50" s="142" t="s">
        <v>384</v>
      </c>
      <c r="I50" s="142" t="s">
        <v>384</v>
      </c>
      <c r="J50" s="142" t="s">
        <v>384</v>
      </c>
      <c r="K50" s="142" t="s">
        <v>384</v>
      </c>
      <c r="L50" s="142" t="s">
        <v>384</v>
      </c>
      <c r="M50" s="142" t="s">
        <v>384</v>
      </c>
      <c r="N50" s="142" t="s">
        <v>384</v>
      </c>
      <c r="O50" s="142">
        <f t="shared" si="22"/>
        <v>0</v>
      </c>
      <c r="P50" s="142" t="s">
        <v>384</v>
      </c>
      <c r="Q50" s="142" t="s">
        <v>384</v>
      </c>
      <c r="R50" s="142" t="s">
        <v>384</v>
      </c>
      <c r="S50" s="142" t="s">
        <v>384</v>
      </c>
      <c r="T50" s="142" t="s">
        <v>384</v>
      </c>
      <c r="U50" s="142" t="s">
        <v>384</v>
      </c>
      <c r="V50" s="142" t="s">
        <v>384</v>
      </c>
      <c r="W50" s="142" t="s">
        <v>384</v>
      </c>
      <c r="X50" s="142" t="s">
        <v>384</v>
      </c>
      <c r="Y50" s="145" t="s">
        <v>384</v>
      </c>
      <c r="Z50" s="146"/>
    </row>
    <row r="51" spans="1:26" x14ac:dyDescent="0.3">
      <c r="A51" s="18" t="str">
        <f>DataEntry!A46</f>
        <v>56-23-5</v>
      </c>
      <c r="B51" s="18" t="str">
        <f>DataEntry!B46</f>
        <v>Carbon tetrachloride</v>
      </c>
      <c r="C51" s="19">
        <f>DataEntry!C46</f>
        <v>0</v>
      </c>
      <c r="D51" s="19" t="s">
        <v>386</v>
      </c>
      <c r="E51" s="19" t="s">
        <v>417</v>
      </c>
      <c r="F51" s="21">
        <v>1</v>
      </c>
      <c r="G51" s="144" t="s">
        <v>384</v>
      </c>
      <c r="H51" s="142">
        <f t="shared" ref="H51" si="25">C51/F51</f>
        <v>0</v>
      </c>
      <c r="I51" s="142" t="s">
        <v>384</v>
      </c>
      <c r="J51" s="142" t="s">
        <v>384</v>
      </c>
      <c r="K51" s="142" t="s">
        <v>384</v>
      </c>
      <c r="L51" s="142" t="s">
        <v>384</v>
      </c>
      <c r="M51" s="142" t="s">
        <v>384</v>
      </c>
      <c r="N51" s="142" t="s">
        <v>384</v>
      </c>
      <c r="O51" s="142" t="s">
        <v>384</v>
      </c>
      <c r="P51" s="142" t="s">
        <v>384</v>
      </c>
      <c r="Q51" s="142" t="s">
        <v>384</v>
      </c>
      <c r="R51" s="142" t="s">
        <v>384</v>
      </c>
      <c r="S51" s="142" t="s">
        <v>384</v>
      </c>
      <c r="T51" s="142" t="s">
        <v>384</v>
      </c>
      <c r="U51" s="142" t="s">
        <v>384</v>
      </c>
      <c r="V51" s="142" t="s">
        <v>384</v>
      </c>
      <c r="W51" s="142" t="s">
        <v>384</v>
      </c>
      <c r="X51" s="142" t="s">
        <v>384</v>
      </c>
      <c r="Y51" s="145" t="s">
        <v>384</v>
      </c>
      <c r="Z51" s="146"/>
    </row>
    <row r="52" spans="1:26" x14ac:dyDescent="0.3">
      <c r="A52" s="18" t="str">
        <f>DataEntry!A47</f>
        <v>133-90-4</v>
      </c>
      <c r="B52" s="18" t="str">
        <f>DataEntry!B47</f>
        <v>Chloramben</v>
      </c>
      <c r="C52" s="19">
        <f>DataEntry!C47</f>
        <v>0</v>
      </c>
      <c r="D52" s="19" t="s">
        <v>421</v>
      </c>
      <c r="E52" s="19" t="s">
        <v>419</v>
      </c>
      <c r="F52" s="21">
        <v>100</v>
      </c>
      <c r="G52" s="144" t="s">
        <v>384</v>
      </c>
      <c r="H52" s="142" t="s">
        <v>384</v>
      </c>
      <c r="I52" s="142" t="s">
        <v>384</v>
      </c>
      <c r="J52" s="142" t="s">
        <v>384</v>
      </c>
      <c r="K52" s="142" t="s">
        <v>384</v>
      </c>
      <c r="L52" s="142" t="s">
        <v>384</v>
      </c>
      <c r="M52" s="142" t="s">
        <v>384</v>
      </c>
      <c r="N52" s="142" t="s">
        <v>384</v>
      </c>
      <c r="O52" s="142">
        <f t="shared" si="22"/>
        <v>0</v>
      </c>
      <c r="P52" s="142" t="s">
        <v>384</v>
      </c>
      <c r="Q52" s="142" t="s">
        <v>384</v>
      </c>
      <c r="R52" s="142" t="s">
        <v>384</v>
      </c>
      <c r="S52" s="142" t="s">
        <v>384</v>
      </c>
      <c r="T52" s="142" t="s">
        <v>384</v>
      </c>
      <c r="U52" s="142" t="s">
        <v>384</v>
      </c>
      <c r="V52" s="142" t="s">
        <v>384</v>
      </c>
      <c r="W52" s="142" t="s">
        <v>384</v>
      </c>
      <c r="X52" s="142" t="s">
        <v>384</v>
      </c>
      <c r="Y52" s="145" t="s">
        <v>384</v>
      </c>
      <c r="Z52" s="146"/>
    </row>
    <row r="53" spans="1:26" x14ac:dyDescent="0.3">
      <c r="A53" s="18" t="str">
        <f>DataEntry!A48</f>
        <v>108-90-7</v>
      </c>
      <c r="B53" s="18" t="str">
        <f>DataEntry!B48</f>
        <v>Chlorobenzene</v>
      </c>
      <c r="C53" s="19">
        <f>DataEntry!C48</f>
        <v>0</v>
      </c>
      <c r="D53" s="19" t="s">
        <v>420</v>
      </c>
      <c r="E53" s="19" t="s">
        <v>419</v>
      </c>
      <c r="F53" s="21">
        <v>100</v>
      </c>
      <c r="G53" s="144" t="s">
        <v>384</v>
      </c>
      <c r="H53" s="142" t="s">
        <v>384</v>
      </c>
      <c r="I53" s="142" t="s">
        <v>384</v>
      </c>
      <c r="J53" s="142" t="s">
        <v>384</v>
      </c>
      <c r="K53" s="142" t="s">
        <v>384</v>
      </c>
      <c r="L53" s="142" t="s">
        <v>384</v>
      </c>
      <c r="M53" s="142" t="s">
        <v>384</v>
      </c>
      <c r="N53" s="142" t="s">
        <v>384</v>
      </c>
      <c r="O53" s="142">
        <f t="shared" si="22"/>
        <v>0</v>
      </c>
      <c r="P53" s="142" t="s">
        <v>384</v>
      </c>
      <c r="Q53" s="142" t="s">
        <v>384</v>
      </c>
      <c r="R53" s="142" t="s">
        <v>384</v>
      </c>
      <c r="S53" s="142" t="s">
        <v>384</v>
      </c>
      <c r="T53" s="142" t="s">
        <v>384</v>
      </c>
      <c r="U53" s="142" t="s">
        <v>384</v>
      </c>
      <c r="V53" s="142" t="s">
        <v>384</v>
      </c>
      <c r="W53" s="142" t="s">
        <v>384</v>
      </c>
      <c r="X53" s="142" t="s">
        <v>384</v>
      </c>
      <c r="Y53" s="145" t="s">
        <v>384</v>
      </c>
      <c r="Z53" s="146"/>
    </row>
    <row r="54" spans="1:26" x14ac:dyDescent="0.3">
      <c r="A54" s="18" t="str">
        <f>DataEntry!A49</f>
        <v>67-66-3</v>
      </c>
      <c r="B54" s="18" t="str">
        <f>DataEntry!B49</f>
        <v>Chloroform</v>
      </c>
      <c r="C54" s="19">
        <f>DataEntry!C49</f>
        <v>0</v>
      </c>
      <c r="D54" s="19" t="s">
        <v>389</v>
      </c>
      <c r="E54" s="19" t="s">
        <v>419</v>
      </c>
      <c r="F54" s="21">
        <v>20</v>
      </c>
      <c r="G54" s="144"/>
      <c r="H54" s="142"/>
      <c r="I54" s="142"/>
      <c r="J54" s="142">
        <f t="shared" ref="J54:J55" si="26">C54/F54</f>
        <v>0</v>
      </c>
      <c r="K54" s="142"/>
      <c r="L54" s="142"/>
      <c r="M54" s="142"/>
      <c r="N54" s="142"/>
      <c r="O54" s="142">
        <f t="shared" si="22"/>
        <v>0</v>
      </c>
      <c r="P54" s="142">
        <f t="shared" ref="P54" si="27">C54/F54</f>
        <v>0</v>
      </c>
      <c r="Q54" s="142"/>
      <c r="R54" s="142"/>
      <c r="S54" s="142"/>
      <c r="T54" s="142"/>
      <c r="U54" s="142"/>
      <c r="V54" s="142"/>
      <c r="W54" s="142"/>
      <c r="X54" s="142"/>
      <c r="Y54" s="145"/>
      <c r="Z54" s="146"/>
    </row>
    <row r="55" spans="1:26" x14ac:dyDescent="0.3">
      <c r="A55" s="18" t="str">
        <f>DataEntry!A50</f>
        <v>95-57-8</v>
      </c>
      <c r="B55" s="18" t="str">
        <f>DataEntry!B50</f>
        <v>Chlorophenol, 2-</v>
      </c>
      <c r="C55" s="19">
        <f>DataEntry!C50</f>
        <v>0</v>
      </c>
      <c r="D55" s="19" t="s">
        <v>420</v>
      </c>
      <c r="E55" s="19" t="s">
        <v>419</v>
      </c>
      <c r="F55" s="21">
        <v>30</v>
      </c>
      <c r="G55" s="144" t="s">
        <v>384</v>
      </c>
      <c r="H55" s="142" t="s">
        <v>384</v>
      </c>
      <c r="I55" s="142" t="s">
        <v>384</v>
      </c>
      <c r="J55" s="142">
        <f t="shared" si="26"/>
        <v>0</v>
      </c>
      <c r="K55" s="142" t="s">
        <v>384</v>
      </c>
      <c r="L55" s="142" t="s">
        <v>384</v>
      </c>
      <c r="M55" s="142" t="s">
        <v>384</v>
      </c>
      <c r="N55" s="142" t="s">
        <v>384</v>
      </c>
      <c r="O55" s="142" t="s">
        <v>384</v>
      </c>
      <c r="P55" s="142" t="s">
        <v>384</v>
      </c>
      <c r="Q55" s="142" t="s">
        <v>384</v>
      </c>
      <c r="R55" s="142" t="s">
        <v>384</v>
      </c>
      <c r="S55" s="142" t="s">
        <v>384</v>
      </c>
      <c r="T55" s="142" t="s">
        <v>384</v>
      </c>
      <c r="U55" s="142" t="s">
        <v>384</v>
      </c>
      <c r="V55" s="142" t="s">
        <v>384</v>
      </c>
      <c r="W55" s="142" t="s">
        <v>384</v>
      </c>
      <c r="X55" s="142" t="s">
        <v>384</v>
      </c>
      <c r="Y55" s="145" t="s">
        <v>384</v>
      </c>
      <c r="Z55" s="146"/>
    </row>
    <row r="56" spans="1:26" x14ac:dyDescent="0.3">
      <c r="A56" s="18" t="str">
        <f>DataEntry!A51</f>
        <v>1897-45-6</v>
      </c>
      <c r="B56" s="18" t="str">
        <f>DataEntry!B51</f>
        <v>Chlorothalonil</v>
      </c>
      <c r="C56" s="19">
        <f>DataEntry!C51</f>
        <v>0</v>
      </c>
      <c r="D56" s="19" t="s">
        <v>643</v>
      </c>
      <c r="E56" s="19" t="s">
        <v>419</v>
      </c>
      <c r="F56" s="21">
        <v>1</v>
      </c>
      <c r="G56" s="144"/>
      <c r="H56" s="142"/>
      <c r="I56" s="142"/>
      <c r="J56" s="142"/>
      <c r="K56" s="142"/>
      <c r="L56" s="142"/>
      <c r="M56" s="142">
        <f>C56/F56</f>
        <v>0</v>
      </c>
      <c r="N56" s="142"/>
      <c r="O56" s="142">
        <f>C56/F56</f>
        <v>0</v>
      </c>
      <c r="P56" s="142"/>
      <c r="Q56" s="142"/>
      <c r="R56" s="142"/>
      <c r="S56" s="142"/>
      <c r="T56" s="142">
        <f>C56/F56</f>
        <v>0</v>
      </c>
      <c r="U56" s="142"/>
      <c r="V56" s="142"/>
      <c r="W56" s="142"/>
      <c r="X56" s="142"/>
      <c r="Y56" s="145"/>
      <c r="Z56" s="146"/>
    </row>
    <row r="57" spans="1:26" x14ac:dyDescent="0.3">
      <c r="A57" s="18" t="str">
        <f>DataEntry!A51</f>
        <v>1897-45-6</v>
      </c>
      <c r="B57" s="18" t="str">
        <f>DataEntry!B51</f>
        <v>Chlorothalonil</v>
      </c>
      <c r="C57" s="19">
        <f>DataEntry!C51</f>
        <v>0</v>
      </c>
      <c r="D57" s="19" t="s">
        <v>643</v>
      </c>
      <c r="E57" s="19" t="s">
        <v>417</v>
      </c>
      <c r="F57" s="21">
        <v>6</v>
      </c>
      <c r="G57" s="144" t="s">
        <v>384</v>
      </c>
      <c r="H57" s="142">
        <f t="shared" ref="H57" si="28">C57/F57</f>
        <v>0</v>
      </c>
      <c r="I57" s="142" t="s">
        <v>384</v>
      </c>
      <c r="J57" s="142" t="s">
        <v>384</v>
      </c>
      <c r="K57" s="142" t="s">
        <v>384</v>
      </c>
      <c r="L57" s="142" t="s">
        <v>384</v>
      </c>
      <c r="M57" s="142" t="s">
        <v>384</v>
      </c>
      <c r="N57" s="142" t="s">
        <v>384</v>
      </c>
      <c r="O57" s="142" t="s">
        <v>384</v>
      </c>
      <c r="P57" s="142" t="s">
        <v>384</v>
      </c>
      <c r="Q57" s="142" t="s">
        <v>384</v>
      </c>
      <c r="R57" s="142" t="s">
        <v>384</v>
      </c>
      <c r="S57" s="142" t="s">
        <v>384</v>
      </c>
      <c r="T57" s="142" t="s">
        <v>384</v>
      </c>
      <c r="U57" s="142" t="s">
        <v>384</v>
      </c>
      <c r="V57" s="142" t="s">
        <v>384</v>
      </c>
      <c r="W57" s="142" t="s">
        <v>384</v>
      </c>
      <c r="X57" s="142" t="s">
        <v>384</v>
      </c>
      <c r="Y57" s="145" t="s">
        <v>384</v>
      </c>
      <c r="Z57" s="146"/>
    </row>
    <row r="58" spans="1:26" x14ac:dyDescent="0.3">
      <c r="A58" s="18" t="str">
        <f>DataEntry!A52</f>
        <v>2921-88-2</v>
      </c>
      <c r="B58" s="18" t="str">
        <f>DataEntry!B52</f>
        <v>Chlorpyrifos</v>
      </c>
      <c r="C58" s="19">
        <f>DataEntry!C52</f>
        <v>0</v>
      </c>
      <c r="D58" s="19" t="s">
        <v>387</v>
      </c>
      <c r="E58" s="19" t="s">
        <v>419</v>
      </c>
      <c r="F58" s="21">
        <v>0.6</v>
      </c>
      <c r="G58" s="144" t="s">
        <v>384</v>
      </c>
      <c r="H58" s="142" t="s">
        <v>384</v>
      </c>
      <c r="I58" s="142" t="s">
        <v>384</v>
      </c>
      <c r="J58" s="142" t="s">
        <v>384</v>
      </c>
      <c r="K58" s="142" t="s">
        <v>384</v>
      </c>
      <c r="L58" s="142" t="s">
        <v>384</v>
      </c>
      <c r="M58" s="142" t="s">
        <v>384</v>
      </c>
      <c r="N58" s="142" t="s">
        <v>384</v>
      </c>
      <c r="O58" s="142" t="s">
        <v>384</v>
      </c>
      <c r="P58" s="142" t="s">
        <v>384</v>
      </c>
      <c r="Q58" s="142" t="s">
        <v>384</v>
      </c>
      <c r="R58" s="142">
        <f t="shared" ref="R58:R59" si="29">C58/F58</f>
        <v>0</v>
      </c>
      <c r="S58" s="142" t="s">
        <v>384</v>
      </c>
      <c r="T58" s="142" t="s">
        <v>384</v>
      </c>
      <c r="U58" s="142" t="s">
        <v>384</v>
      </c>
      <c r="V58" s="142" t="s">
        <v>384</v>
      </c>
      <c r="W58" s="142" t="s">
        <v>384</v>
      </c>
      <c r="X58" s="142" t="s">
        <v>384</v>
      </c>
      <c r="Y58" s="145" t="s">
        <v>384</v>
      </c>
      <c r="Z58" s="146"/>
    </row>
    <row r="59" spans="1:26" x14ac:dyDescent="0.3">
      <c r="A59" s="18" t="str">
        <f>DataEntry!A53</f>
        <v>5598-15-2</v>
      </c>
      <c r="B59" s="18" t="str">
        <f>DataEntry!B53</f>
        <v>Chlorpyrifos oxon</v>
      </c>
      <c r="C59" s="19">
        <f>DataEntry!C53</f>
        <v>0</v>
      </c>
      <c r="D59" s="19" t="s">
        <v>388</v>
      </c>
      <c r="E59" s="19" t="s">
        <v>419</v>
      </c>
      <c r="F59" s="21">
        <v>0.4</v>
      </c>
      <c r="G59" s="144" t="s">
        <v>384</v>
      </c>
      <c r="H59" s="142" t="s">
        <v>384</v>
      </c>
      <c r="I59" s="142" t="s">
        <v>384</v>
      </c>
      <c r="J59" s="142" t="s">
        <v>384</v>
      </c>
      <c r="K59" s="142" t="s">
        <v>384</v>
      </c>
      <c r="L59" s="142" t="s">
        <v>384</v>
      </c>
      <c r="M59" s="142" t="s">
        <v>384</v>
      </c>
      <c r="N59" s="142" t="s">
        <v>384</v>
      </c>
      <c r="O59" s="142" t="s">
        <v>384</v>
      </c>
      <c r="P59" s="142" t="s">
        <v>384</v>
      </c>
      <c r="Q59" s="142" t="s">
        <v>384</v>
      </c>
      <c r="R59" s="142">
        <f t="shared" si="29"/>
        <v>0</v>
      </c>
      <c r="S59" s="142" t="s">
        <v>384</v>
      </c>
      <c r="T59" s="142" t="s">
        <v>384</v>
      </c>
      <c r="U59" s="142" t="s">
        <v>384</v>
      </c>
      <c r="V59" s="142" t="s">
        <v>384</v>
      </c>
      <c r="W59" s="142" t="s">
        <v>384</v>
      </c>
      <c r="X59" s="142" t="s">
        <v>384</v>
      </c>
      <c r="Y59" s="145" t="s">
        <v>384</v>
      </c>
      <c r="Z59" s="146"/>
    </row>
    <row r="60" spans="1:26" x14ac:dyDescent="0.3">
      <c r="A60" s="18" t="str">
        <f>DataEntry!A54</f>
        <v>16065-83-1</v>
      </c>
      <c r="B60" s="18" t="str">
        <f>DataEntry!B54</f>
        <v>Chromium III</v>
      </c>
      <c r="C60" s="19">
        <f>DataEntry!C54</f>
        <v>0</v>
      </c>
      <c r="D60" s="19" t="s">
        <v>421</v>
      </c>
      <c r="E60" s="19" t="s">
        <v>419</v>
      </c>
      <c r="F60" s="21">
        <v>20000</v>
      </c>
      <c r="G60" s="144" t="s">
        <v>384</v>
      </c>
      <c r="H60" s="142" t="s">
        <v>384</v>
      </c>
      <c r="I60" s="142" t="s">
        <v>384</v>
      </c>
      <c r="J60" s="142" t="s">
        <v>384</v>
      </c>
      <c r="K60" s="142" t="s">
        <v>384</v>
      </c>
      <c r="L60" s="142" t="s">
        <v>384</v>
      </c>
      <c r="M60" s="142" t="s">
        <v>384</v>
      </c>
      <c r="N60" s="142" t="s">
        <v>384</v>
      </c>
      <c r="O60" s="142" t="s">
        <v>384</v>
      </c>
      <c r="P60" s="142" t="s">
        <v>384</v>
      </c>
      <c r="Q60" s="142" t="s">
        <v>384</v>
      </c>
      <c r="R60" s="142" t="s">
        <v>384</v>
      </c>
      <c r="S60" s="142">
        <f t="shared" ref="S60:S73" si="30">C60/F60</f>
        <v>0</v>
      </c>
      <c r="T60" s="142" t="s">
        <v>384</v>
      </c>
      <c r="U60" s="142" t="s">
        <v>384</v>
      </c>
      <c r="V60" s="142" t="s">
        <v>384</v>
      </c>
      <c r="W60" s="142" t="s">
        <v>384</v>
      </c>
      <c r="X60" s="142" t="s">
        <v>384</v>
      </c>
      <c r="Y60" s="145" t="s">
        <v>384</v>
      </c>
      <c r="Z60" s="146"/>
    </row>
    <row r="61" spans="1:26" x14ac:dyDescent="0.3">
      <c r="A61" s="18" t="str">
        <f>DataEntry!A55</f>
        <v>18540-29-9</v>
      </c>
      <c r="B61" s="18" t="str">
        <f>DataEntry!B55</f>
        <v>Chromium VI</v>
      </c>
      <c r="C61" s="19">
        <f>DataEntry!C55</f>
        <v>0</v>
      </c>
      <c r="D61" s="19" t="s">
        <v>420</v>
      </c>
      <c r="E61" s="19" t="s">
        <v>419</v>
      </c>
      <c r="F61" s="21">
        <v>100</v>
      </c>
      <c r="G61" s="144" t="s">
        <v>384</v>
      </c>
      <c r="H61" s="142" t="s">
        <v>384</v>
      </c>
      <c r="I61" s="142" t="s">
        <v>384</v>
      </c>
      <c r="J61" s="142" t="s">
        <v>384</v>
      </c>
      <c r="K61" s="142" t="s">
        <v>384</v>
      </c>
      <c r="L61" s="142" t="s">
        <v>384</v>
      </c>
      <c r="M61" s="142" t="s">
        <v>384</v>
      </c>
      <c r="N61" s="142" t="s">
        <v>384</v>
      </c>
      <c r="O61" s="142" t="s">
        <v>384</v>
      </c>
      <c r="P61" s="142" t="s">
        <v>384</v>
      </c>
      <c r="Q61" s="142" t="s">
        <v>384</v>
      </c>
      <c r="R61" s="142" t="s">
        <v>384</v>
      </c>
      <c r="S61" s="142">
        <f t="shared" si="30"/>
        <v>0</v>
      </c>
      <c r="T61" s="142" t="s">
        <v>384</v>
      </c>
      <c r="U61" s="142" t="s">
        <v>384</v>
      </c>
      <c r="V61" s="142" t="s">
        <v>384</v>
      </c>
      <c r="W61" s="142" t="s">
        <v>384</v>
      </c>
      <c r="X61" s="142" t="s">
        <v>384</v>
      </c>
      <c r="Y61" s="145" t="s">
        <v>384</v>
      </c>
      <c r="Z61" s="146"/>
    </row>
    <row r="62" spans="1:26" ht="28.8" x14ac:dyDescent="0.3">
      <c r="A62" s="18" t="str">
        <f>DataEntry!A56</f>
        <v>210880-92-5; (Formerly 205510-53-8)</v>
      </c>
      <c r="B62" s="18" t="str">
        <f>DataEntry!B56</f>
        <v>Clothianidin</v>
      </c>
      <c r="C62" s="19">
        <f>DataEntry!C56</f>
        <v>0</v>
      </c>
      <c r="D62" s="19" t="s">
        <v>389</v>
      </c>
      <c r="E62" s="19" t="s">
        <v>419</v>
      </c>
      <c r="F62" s="21">
        <v>200</v>
      </c>
      <c r="G62" s="144"/>
      <c r="H62" s="142"/>
      <c r="I62" s="142"/>
      <c r="J62" s="142">
        <f t="shared" ref="J62" si="31">C62/F62</f>
        <v>0</v>
      </c>
      <c r="K62" s="142"/>
      <c r="L62" s="142"/>
      <c r="M62" s="142"/>
      <c r="N62" s="142"/>
      <c r="O62" s="142"/>
      <c r="P62" s="142"/>
      <c r="Q62" s="142"/>
      <c r="R62" s="142"/>
      <c r="S62" s="142"/>
      <c r="T62" s="142"/>
      <c r="U62" s="142"/>
      <c r="V62" s="142"/>
      <c r="W62" s="142"/>
      <c r="X62" s="142"/>
      <c r="Y62" s="145"/>
      <c r="Z62" s="146"/>
    </row>
    <row r="63" spans="1:26" x14ac:dyDescent="0.3">
      <c r="A63" s="18" t="str">
        <f>DataEntry!A57</f>
        <v>98-82-8</v>
      </c>
      <c r="B63" s="18" t="str">
        <f>DataEntry!B57</f>
        <v>Cumene</v>
      </c>
      <c r="C63" s="19">
        <f>DataEntry!C57</f>
        <v>0</v>
      </c>
      <c r="D63" s="19" t="s">
        <v>420</v>
      </c>
      <c r="E63" s="19" t="s">
        <v>419</v>
      </c>
      <c r="F63" s="21">
        <v>300</v>
      </c>
      <c r="G63" s="144" t="s">
        <v>384</v>
      </c>
      <c r="H63" s="142" t="s">
        <v>384</v>
      </c>
      <c r="I63" s="142" t="s">
        <v>384</v>
      </c>
      <c r="J63" s="142" t="s">
        <v>384</v>
      </c>
      <c r="K63" s="142" t="s">
        <v>384</v>
      </c>
      <c r="L63" s="142" t="s">
        <v>384</v>
      </c>
      <c r="M63" s="142" t="s">
        <v>384</v>
      </c>
      <c r="N63" s="142" t="s">
        <v>384</v>
      </c>
      <c r="O63" s="142" t="s">
        <v>384</v>
      </c>
      <c r="P63" s="142" t="s">
        <v>384</v>
      </c>
      <c r="Q63" s="142" t="s">
        <v>384</v>
      </c>
      <c r="R63" s="142" t="s">
        <v>384</v>
      </c>
      <c r="S63" s="142">
        <f t="shared" si="30"/>
        <v>0</v>
      </c>
      <c r="T63" s="142" t="s">
        <v>384</v>
      </c>
      <c r="U63" s="142" t="s">
        <v>384</v>
      </c>
      <c r="V63" s="142" t="s">
        <v>384</v>
      </c>
      <c r="W63" s="142" t="s">
        <v>384</v>
      </c>
      <c r="X63" s="142" t="s">
        <v>384</v>
      </c>
      <c r="Y63" s="145" t="s">
        <v>384</v>
      </c>
      <c r="Z63" s="146"/>
    </row>
    <row r="64" spans="1:26" x14ac:dyDescent="0.3">
      <c r="A64" s="18" t="str">
        <f>DataEntry!A58</f>
        <v>21725-46-2</v>
      </c>
      <c r="B64" s="18" t="str">
        <f>DataEntry!B58</f>
        <v>Cyanazine</v>
      </c>
      <c r="C64" s="19">
        <f>DataEntry!C58</f>
        <v>0</v>
      </c>
      <c r="D64" s="19" t="s">
        <v>389</v>
      </c>
      <c r="E64" s="19" t="s">
        <v>419</v>
      </c>
      <c r="F64" s="21">
        <v>1</v>
      </c>
      <c r="G64" s="144"/>
      <c r="H64" s="142"/>
      <c r="I64" s="142"/>
      <c r="J64" s="142"/>
      <c r="K64" s="142"/>
      <c r="L64" s="142"/>
      <c r="M64" s="142"/>
      <c r="N64" s="142"/>
      <c r="O64" s="142"/>
      <c r="P64" s="142"/>
      <c r="Q64" s="142"/>
      <c r="R64" s="142"/>
      <c r="S64" s="142">
        <f t="shared" si="30"/>
        <v>0</v>
      </c>
      <c r="T64" s="142"/>
      <c r="U64" s="142"/>
      <c r="V64" s="142"/>
      <c r="W64" s="142"/>
      <c r="X64" s="142"/>
      <c r="Y64" s="145"/>
      <c r="Z64" s="146"/>
    </row>
    <row r="65" spans="1:26" x14ac:dyDescent="0.3">
      <c r="A65" s="18" t="str">
        <f>DataEntry!A59</f>
        <v>36576-43-9</v>
      </c>
      <c r="B65" s="18" t="str">
        <f>DataEntry!B59</f>
        <v>Cyanazine acid (CAC) (degradate of Cyanazine)</v>
      </c>
      <c r="C65" s="19">
        <f>DataEntry!C59</f>
        <v>0</v>
      </c>
      <c r="D65" s="19" t="s">
        <v>545</v>
      </c>
      <c r="E65" s="19" t="s">
        <v>419</v>
      </c>
      <c r="F65" s="21">
        <v>1</v>
      </c>
      <c r="G65" s="144"/>
      <c r="H65" s="142"/>
      <c r="I65" s="142"/>
      <c r="J65" s="142"/>
      <c r="K65" s="142"/>
      <c r="L65" s="142"/>
      <c r="M65" s="142"/>
      <c r="N65" s="142"/>
      <c r="O65" s="142"/>
      <c r="P65" s="142"/>
      <c r="Q65" s="142"/>
      <c r="R65" s="142"/>
      <c r="S65" s="142">
        <f t="shared" si="30"/>
        <v>0</v>
      </c>
      <c r="T65" s="142"/>
      <c r="U65" s="142"/>
      <c r="V65" s="142"/>
      <c r="W65" s="142"/>
      <c r="X65" s="142"/>
      <c r="Y65" s="145"/>
      <c r="Z65" s="146"/>
    </row>
    <row r="66" spans="1:26" x14ac:dyDescent="0.3">
      <c r="A66" s="18" t="str">
        <f>DataEntry!A60</f>
        <v>36576-42-8</v>
      </c>
      <c r="B66" s="18" t="str">
        <f>DataEntry!B60</f>
        <v>Cyanazine amide (CAM) (degradate of Cyanazine)</v>
      </c>
      <c r="C66" s="19">
        <f>DataEntry!C60</f>
        <v>0</v>
      </c>
      <c r="D66" s="19" t="s">
        <v>545</v>
      </c>
      <c r="E66" s="19" t="s">
        <v>419</v>
      </c>
      <c r="F66" s="21">
        <v>1</v>
      </c>
      <c r="G66" s="144"/>
      <c r="H66" s="142"/>
      <c r="I66" s="142"/>
      <c r="J66" s="142"/>
      <c r="K66" s="142"/>
      <c r="L66" s="142"/>
      <c r="M66" s="142"/>
      <c r="N66" s="142"/>
      <c r="O66" s="142"/>
      <c r="P66" s="142"/>
      <c r="Q66" s="142"/>
      <c r="R66" s="142"/>
      <c r="S66" s="142">
        <f t="shared" si="30"/>
        <v>0</v>
      </c>
      <c r="T66" s="142"/>
      <c r="U66" s="142"/>
      <c r="V66" s="142"/>
      <c r="W66" s="142"/>
      <c r="X66" s="142"/>
      <c r="Y66" s="145"/>
      <c r="Z66" s="146"/>
    </row>
    <row r="67" spans="1:26" x14ac:dyDescent="0.3">
      <c r="A67" s="18" t="str">
        <f>DataEntry!A62</f>
        <v>6190-65-4</v>
      </c>
      <c r="B67" s="18" t="str">
        <f>DataEntry!B62</f>
        <v>Deethylatrazine (DEA) (degradate of Atrazine)</v>
      </c>
      <c r="C67" s="19">
        <f>DataEntry!C62</f>
        <v>0</v>
      </c>
      <c r="D67" s="19" t="s">
        <v>545</v>
      </c>
      <c r="E67" s="19" t="s">
        <v>419</v>
      </c>
      <c r="F67" s="21">
        <v>3</v>
      </c>
      <c r="G67" s="144"/>
      <c r="H67" s="142"/>
      <c r="I67" s="142"/>
      <c r="J67" s="142"/>
      <c r="K67" s="142"/>
      <c r="L67" s="142"/>
      <c r="M67" s="142"/>
      <c r="N67" s="142"/>
      <c r="O67" s="142"/>
      <c r="P67" s="142"/>
      <c r="Q67" s="142"/>
      <c r="R67" s="142"/>
      <c r="S67" s="142"/>
      <c r="T67" s="142"/>
      <c r="U67" s="142"/>
      <c r="V67" s="142"/>
      <c r="W67" s="142"/>
      <c r="X67" s="142"/>
      <c r="Y67" s="145">
        <f>C67/F67</f>
        <v>0</v>
      </c>
      <c r="Z67" s="146"/>
    </row>
    <row r="68" spans="1:26" x14ac:dyDescent="0.3">
      <c r="A68" s="18" t="str">
        <f>DataEntry!A63</f>
        <v>21725-40-6</v>
      </c>
      <c r="B68" s="18" t="str">
        <f>DataEntry!B63</f>
        <v>Deethylcyanazine (DEC) (degradate of Cyanazine)</v>
      </c>
      <c r="C68" s="19">
        <f>DataEntry!C63</f>
        <v>0</v>
      </c>
      <c r="D68" s="19" t="s">
        <v>545</v>
      </c>
      <c r="E68" s="19" t="s">
        <v>419</v>
      </c>
      <c r="F68" s="21">
        <v>1</v>
      </c>
      <c r="G68" s="144"/>
      <c r="H68" s="142"/>
      <c r="I68" s="142"/>
      <c r="J68" s="142"/>
      <c r="K68" s="142"/>
      <c r="L68" s="142"/>
      <c r="M68" s="142"/>
      <c r="N68" s="142"/>
      <c r="O68" s="142"/>
      <c r="P68" s="142"/>
      <c r="Q68" s="142"/>
      <c r="R68" s="142"/>
      <c r="S68" s="142">
        <f t="shared" si="30"/>
        <v>0</v>
      </c>
      <c r="T68" s="142"/>
      <c r="U68" s="142"/>
      <c r="V68" s="142"/>
      <c r="W68" s="142"/>
      <c r="X68" s="142"/>
      <c r="Y68" s="145"/>
      <c r="Z68" s="146"/>
    </row>
    <row r="69" spans="1:26" ht="28.8" x14ac:dyDescent="0.3">
      <c r="A69" s="18" t="str">
        <f>DataEntry!A64</f>
        <v>36749-35-6</v>
      </c>
      <c r="B69" s="18" t="str">
        <f>DataEntry!B64</f>
        <v>Deethylcyanazine acid (DCAC) (degradate of Cyanazine)</v>
      </c>
      <c r="C69" s="19">
        <f>DataEntry!C64</f>
        <v>0</v>
      </c>
      <c r="D69" s="19" t="s">
        <v>545</v>
      </c>
      <c r="E69" s="19" t="s">
        <v>419</v>
      </c>
      <c r="F69" s="21">
        <v>1</v>
      </c>
      <c r="G69" s="144"/>
      <c r="H69" s="142"/>
      <c r="I69" s="142"/>
      <c r="J69" s="142"/>
      <c r="K69" s="142"/>
      <c r="L69" s="142"/>
      <c r="M69" s="142"/>
      <c r="N69" s="142"/>
      <c r="O69" s="142"/>
      <c r="P69" s="142"/>
      <c r="Q69" s="142"/>
      <c r="R69" s="142"/>
      <c r="S69" s="142">
        <f t="shared" si="30"/>
        <v>0</v>
      </c>
      <c r="T69" s="142"/>
      <c r="U69" s="142"/>
      <c r="V69" s="142"/>
      <c r="W69" s="142"/>
      <c r="X69" s="142"/>
      <c r="Y69" s="145"/>
      <c r="Z69" s="146"/>
    </row>
    <row r="70" spans="1:26" ht="28.8" x14ac:dyDescent="0.3">
      <c r="A70" s="18" t="str">
        <f>DataEntry!A65</f>
        <v>36556-77-1</v>
      </c>
      <c r="B70" s="18" t="str">
        <f>DataEntry!B65</f>
        <v>Deethylcyanazine amide (DCAM) (degradate of Cyanazine)</v>
      </c>
      <c r="C70" s="19">
        <f>DataEntry!C65</f>
        <v>0</v>
      </c>
      <c r="D70" s="19" t="s">
        <v>545</v>
      </c>
      <c r="E70" s="19" t="s">
        <v>419</v>
      </c>
      <c r="F70" s="21">
        <v>1</v>
      </c>
      <c r="G70" s="144"/>
      <c r="H70" s="142"/>
      <c r="I70" s="142"/>
      <c r="J70" s="142"/>
      <c r="K70" s="142"/>
      <c r="L70" s="142"/>
      <c r="M70" s="142"/>
      <c r="N70" s="142"/>
      <c r="O70" s="142"/>
      <c r="P70" s="142"/>
      <c r="Q70" s="142"/>
      <c r="R70" s="142"/>
      <c r="S70" s="142">
        <f t="shared" si="30"/>
        <v>0</v>
      </c>
      <c r="T70" s="142"/>
      <c r="U70" s="142"/>
      <c r="V70" s="142"/>
      <c r="W70" s="142"/>
      <c r="X70" s="142"/>
      <c r="Y70" s="145"/>
      <c r="Z70" s="146"/>
    </row>
    <row r="71" spans="1:26" ht="57.6" x14ac:dyDescent="0.3">
      <c r="A71" s="18" t="str">
        <f>DataEntry!A66</f>
        <v>3397-62-4</v>
      </c>
      <c r="B71" s="18" t="str">
        <f>DataEntry!B66</f>
        <v>Deethyldeisopropylatrazine (DACT, DEDI, DDA) (degradate of Atrazine and Cyanazine. Use Cyanazine guidance if Cyanazine, CAC, CAM, DEC, DCAC or DCAM ARE present)</v>
      </c>
      <c r="C71" s="19">
        <f>DataEntry!C66</f>
        <v>0</v>
      </c>
      <c r="D71" s="19" t="s">
        <v>545</v>
      </c>
      <c r="E71" s="19" t="s">
        <v>419</v>
      </c>
      <c r="F71" s="21">
        <v>1</v>
      </c>
      <c r="G71" s="144"/>
      <c r="H71" s="142"/>
      <c r="I71" s="142"/>
      <c r="J71" s="142"/>
      <c r="K71" s="142"/>
      <c r="L71" s="142"/>
      <c r="M71" s="142"/>
      <c r="N71" s="142"/>
      <c r="O71" s="142"/>
      <c r="P71" s="142"/>
      <c r="Q71" s="142"/>
      <c r="R71" s="142"/>
      <c r="S71" s="142">
        <f t="shared" si="30"/>
        <v>0</v>
      </c>
      <c r="T71" s="142"/>
      <c r="U71" s="142"/>
      <c r="V71" s="142"/>
      <c r="W71" s="142"/>
      <c r="X71" s="142"/>
      <c r="Y71" s="145"/>
      <c r="Z71" s="146"/>
    </row>
    <row r="72" spans="1:26" ht="57.6" x14ac:dyDescent="0.3">
      <c r="A72" s="18" t="str">
        <f>DataEntry!A67</f>
        <v>3397-62-4</v>
      </c>
      <c r="B72" s="18" t="str">
        <f>DataEntry!B67</f>
        <v>Deethyldeisopropylatrazine (DACT, DEDI, DDA) (degradate of Atrazine and Cyanazine. Use Atrazine guidance if Cyanazine, CAC, CAM, DEC, DCAC or DCAM ARE NOT not present)</v>
      </c>
      <c r="C72" s="19">
        <f>DataEntry!C67</f>
        <v>0</v>
      </c>
      <c r="D72" s="19" t="s">
        <v>545</v>
      </c>
      <c r="E72" s="19" t="s">
        <v>419</v>
      </c>
      <c r="F72" s="21">
        <v>3</v>
      </c>
      <c r="G72" s="144"/>
      <c r="H72" s="142"/>
      <c r="I72" s="142"/>
      <c r="J72" s="142"/>
      <c r="K72" s="142"/>
      <c r="L72" s="142"/>
      <c r="M72" s="142"/>
      <c r="N72" s="142"/>
      <c r="O72" s="142"/>
      <c r="P72" s="142"/>
      <c r="Q72" s="142"/>
      <c r="R72" s="142"/>
      <c r="S72" s="142"/>
      <c r="T72" s="142"/>
      <c r="U72" s="142"/>
      <c r="V72" s="142"/>
      <c r="W72" s="142"/>
      <c r="X72" s="142"/>
      <c r="Y72" s="145">
        <f>C72/F72</f>
        <v>0</v>
      </c>
      <c r="Z72" s="146"/>
    </row>
    <row r="73" spans="1:26" ht="43.2" x14ac:dyDescent="0.3">
      <c r="A73" s="18" t="str">
        <f>DataEntry!A68</f>
        <v>1007-28-9</v>
      </c>
      <c r="B73" s="18" t="str">
        <f>DataEntry!B68</f>
        <v>Deisopropylatrazine (DIA) (degradate of Atrazine and Cyanazine. Use Cyanazine guidance if Cyanazine, CAC, CAM, DEC, DCAC or DCAM ARE present)</v>
      </c>
      <c r="C73" s="19">
        <f>DataEntry!C68</f>
        <v>0</v>
      </c>
      <c r="D73" s="19" t="s">
        <v>545</v>
      </c>
      <c r="E73" s="19" t="s">
        <v>419</v>
      </c>
      <c r="F73" s="21">
        <v>1</v>
      </c>
      <c r="G73" s="144"/>
      <c r="H73" s="142"/>
      <c r="I73" s="142"/>
      <c r="J73" s="142"/>
      <c r="K73" s="142"/>
      <c r="L73" s="142"/>
      <c r="M73" s="142"/>
      <c r="N73" s="142"/>
      <c r="O73" s="142"/>
      <c r="P73" s="142"/>
      <c r="Q73" s="142"/>
      <c r="R73" s="142"/>
      <c r="S73" s="142">
        <f t="shared" si="30"/>
        <v>0</v>
      </c>
      <c r="T73" s="142"/>
      <c r="U73" s="142"/>
      <c r="V73" s="142"/>
      <c r="W73" s="142"/>
      <c r="X73" s="142"/>
      <c r="Y73" s="145"/>
      <c r="Z73" s="146"/>
    </row>
    <row r="74" spans="1:26" ht="43.2" x14ac:dyDescent="0.3">
      <c r="A74" s="18" t="str">
        <f>DataEntry!A69</f>
        <v>1007-28-9</v>
      </c>
      <c r="B74" s="18" t="str">
        <f>DataEntry!B69</f>
        <v>Deisopropylatrazine (DIA) (degradate of Atrazine and Cyanazine. Use Atrazine guidance if Cyanazine, CAC, CAM, DEC, DCAC or DCAM ARE NOT present)</v>
      </c>
      <c r="C74" s="19">
        <f>DataEntry!C69</f>
        <v>0</v>
      </c>
      <c r="D74" s="19" t="s">
        <v>545</v>
      </c>
      <c r="E74" s="19" t="s">
        <v>419</v>
      </c>
      <c r="F74" s="21">
        <v>3</v>
      </c>
      <c r="G74" s="144"/>
      <c r="H74" s="142"/>
      <c r="I74" s="142"/>
      <c r="J74" s="142"/>
      <c r="K74" s="142"/>
      <c r="L74" s="142"/>
      <c r="M74" s="142"/>
      <c r="N74" s="142"/>
      <c r="O74" s="142"/>
      <c r="P74" s="142"/>
      <c r="Q74" s="142"/>
      <c r="R74" s="142"/>
      <c r="S74" s="142"/>
      <c r="T74" s="142"/>
      <c r="U74" s="142"/>
      <c r="V74" s="142"/>
      <c r="W74" s="142"/>
      <c r="X74" s="142"/>
      <c r="Y74" s="145">
        <f>C74/F74</f>
        <v>0</v>
      </c>
      <c r="Z74" s="146"/>
    </row>
    <row r="75" spans="1:26" x14ac:dyDescent="0.3">
      <c r="A75" s="18" t="str">
        <f>DataEntry!A61</f>
        <v>57-12-5</v>
      </c>
      <c r="B75" s="18" t="str">
        <f>DataEntry!B61</f>
        <v>Cyanide, free</v>
      </c>
      <c r="C75" s="19">
        <f>DataEntry!C61</f>
        <v>0</v>
      </c>
      <c r="D75" s="19" t="s">
        <v>420</v>
      </c>
      <c r="E75" s="19" t="s">
        <v>419</v>
      </c>
      <c r="F75" s="21">
        <v>100</v>
      </c>
      <c r="G75" s="144" t="s">
        <v>384</v>
      </c>
      <c r="H75" s="142" t="s">
        <v>384</v>
      </c>
      <c r="I75" s="142" t="s">
        <v>384</v>
      </c>
      <c r="J75" s="142" t="s">
        <v>384</v>
      </c>
      <c r="K75" s="142" t="s">
        <v>384</v>
      </c>
      <c r="L75" s="142" t="s">
        <v>384</v>
      </c>
      <c r="M75" s="142" t="s">
        <v>384</v>
      </c>
      <c r="N75" s="142" t="s">
        <v>384</v>
      </c>
      <c r="O75" s="142" t="s">
        <v>384</v>
      </c>
      <c r="P75" s="142" t="s">
        <v>384</v>
      </c>
      <c r="Q75" s="142" t="s">
        <v>384</v>
      </c>
      <c r="R75" s="142">
        <f t="shared" ref="R75:R76" si="32">C75/F75</f>
        <v>0</v>
      </c>
      <c r="S75" s="142" t="s">
        <v>384</v>
      </c>
      <c r="T75" s="142" t="s">
        <v>384</v>
      </c>
      <c r="U75" s="142" t="s">
        <v>384</v>
      </c>
      <c r="V75" s="142" t="s">
        <v>384</v>
      </c>
      <c r="W75" s="142" t="s">
        <v>384</v>
      </c>
      <c r="X75" s="142">
        <f>C75/F75</f>
        <v>0</v>
      </c>
      <c r="Y75" s="145" t="s">
        <v>384</v>
      </c>
      <c r="Z75" s="146"/>
    </row>
    <row r="76" spans="1:26" ht="43.2" x14ac:dyDescent="0.3">
      <c r="A76" s="18" t="str">
        <f>DataEntry!A70</f>
        <v>93413-62-8; 386750-22-7; 300827-87-6; 93414-04-1</v>
      </c>
      <c r="B76" s="18" t="str">
        <f>DataEntry!B70</f>
        <v>Desvenlafaxine - free base and succinate salt</v>
      </c>
      <c r="C76" s="19">
        <f>DataEntry!C70</f>
        <v>0</v>
      </c>
      <c r="D76" s="19" t="s">
        <v>409</v>
      </c>
      <c r="E76" s="19" t="s">
        <v>419</v>
      </c>
      <c r="F76" s="21">
        <v>20</v>
      </c>
      <c r="G76" s="144" t="s">
        <v>384</v>
      </c>
      <c r="H76" s="142" t="s">
        <v>384</v>
      </c>
      <c r="I76" s="142" t="s">
        <v>384</v>
      </c>
      <c r="J76" s="142">
        <f t="shared" ref="J76" si="33">C76/F76</f>
        <v>0</v>
      </c>
      <c r="K76" s="142" t="s">
        <v>384</v>
      </c>
      <c r="L76" s="142" t="s">
        <v>384</v>
      </c>
      <c r="M76" s="142">
        <f t="shared" ref="M76" si="34">C76/F76</f>
        <v>0</v>
      </c>
      <c r="N76" s="142" t="s">
        <v>384</v>
      </c>
      <c r="O76" s="142" t="s">
        <v>384</v>
      </c>
      <c r="P76" s="142" t="s">
        <v>384</v>
      </c>
      <c r="Q76" s="142">
        <f>C76/F76</f>
        <v>0</v>
      </c>
      <c r="R76" s="142">
        <f t="shared" si="32"/>
        <v>0</v>
      </c>
      <c r="S76" s="142" t="s">
        <v>384</v>
      </c>
      <c r="T76" s="142" t="s">
        <v>384</v>
      </c>
      <c r="U76" s="142" t="s">
        <v>384</v>
      </c>
      <c r="V76" s="142" t="s">
        <v>384</v>
      </c>
      <c r="W76" s="142" t="s">
        <v>384</v>
      </c>
      <c r="X76" s="142" t="s">
        <v>384</v>
      </c>
      <c r="Y76" s="145" t="s">
        <v>384</v>
      </c>
      <c r="Z76" s="146"/>
    </row>
    <row r="77" spans="1:26" x14ac:dyDescent="0.3">
      <c r="A77" s="18" t="str">
        <f>DataEntry!A71</f>
        <v>124-48-1</v>
      </c>
      <c r="B77" s="18" t="str">
        <f>DataEntry!B71</f>
        <v>Dibromochloromethane</v>
      </c>
      <c r="C77" s="19">
        <f>DataEntry!C71</f>
        <v>0</v>
      </c>
      <c r="D77" s="19" t="s">
        <v>420</v>
      </c>
      <c r="E77" s="19" t="s">
        <v>419</v>
      </c>
      <c r="F77" s="21">
        <v>10</v>
      </c>
      <c r="G77" s="144" t="s">
        <v>384</v>
      </c>
      <c r="H77" s="142" t="s">
        <v>384</v>
      </c>
      <c r="I77" s="142" t="s">
        <v>384</v>
      </c>
      <c r="J77" s="142" t="s">
        <v>384</v>
      </c>
      <c r="K77" s="142" t="s">
        <v>384</v>
      </c>
      <c r="L77" s="142" t="s">
        <v>384</v>
      </c>
      <c r="M77" s="142" t="s">
        <v>384</v>
      </c>
      <c r="N77" s="142" t="s">
        <v>384</v>
      </c>
      <c r="O77" s="142">
        <f t="shared" ref="O77" si="35">C77/F77</f>
        <v>0</v>
      </c>
      <c r="P77" s="142" t="s">
        <v>384</v>
      </c>
      <c r="Q77" s="142" t="s">
        <v>384</v>
      </c>
      <c r="R77" s="142" t="s">
        <v>384</v>
      </c>
      <c r="S77" s="142" t="s">
        <v>384</v>
      </c>
      <c r="T77" s="142" t="s">
        <v>384</v>
      </c>
      <c r="U77" s="142" t="s">
        <v>384</v>
      </c>
      <c r="V77" s="142" t="s">
        <v>384</v>
      </c>
      <c r="W77" s="142" t="s">
        <v>384</v>
      </c>
      <c r="X77" s="142" t="s">
        <v>384</v>
      </c>
      <c r="Y77" s="145" t="s">
        <v>384</v>
      </c>
      <c r="Z77" s="146"/>
    </row>
    <row r="78" spans="1:26" x14ac:dyDescent="0.3">
      <c r="A78" s="18" t="str">
        <f>DataEntry!A72</f>
        <v>106-93-4</v>
      </c>
      <c r="B78" s="18" t="str">
        <f>DataEntry!B72</f>
        <v>Dibromoethane, 1,2-</v>
      </c>
      <c r="C78" s="19">
        <f>DataEntry!C72</f>
        <v>0</v>
      </c>
      <c r="D78" s="19" t="s">
        <v>643</v>
      </c>
      <c r="E78" s="19" t="s">
        <v>419</v>
      </c>
      <c r="F78" s="21">
        <v>9</v>
      </c>
      <c r="G78" s="144"/>
      <c r="H78" s="142"/>
      <c r="I78" s="142"/>
      <c r="J78" s="142"/>
      <c r="K78" s="142"/>
      <c r="L78" s="142">
        <f>C78/F78</f>
        <v>0</v>
      </c>
      <c r="M78" s="142"/>
      <c r="N78" s="142"/>
      <c r="O78" s="142">
        <f>C78/F78</f>
        <v>0</v>
      </c>
      <c r="P78" s="142">
        <f>C78/F78</f>
        <v>0</v>
      </c>
      <c r="Q78" s="142">
        <f>C78/F78</f>
        <v>0</v>
      </c>
      <c r="R78" s="142"/>
      <c r="S78" s="142"/>
      <c r="T78" s="142"/>
      <c r="U78" s="142">
        <f>C78/F78</f>
        <v>0</v>
      </c>
      <c r="V78" s="142"/>
      <c r="W78" s="142"/>
      <c r="X78" s="142"/>
      <c r="Y78" s="145"/>
      <c r="Z78" s="146"/>
    </row>
    <row r="79" spans="1:26" x14ac:dyDescent="0.3">
      <c r="A79" s="18" t="str">
        <f>DataEntry!A72</f>
        <v>106-93-4</v>
      </c>
      <c r="B79" s="18" t="str">
        <f>DataEntry!B72</f>
        <v>Dibromoethane, 1,2-</v>
      </c>
      <c r="C79" s="19">
        <f>DataEntry!C72</f>
        <v>0</v>
      </c>
      <c r="D79" s="19" t="s">
        <v>643</v>
      </c>
      <c r="E79" s="19" t="s">
        <v>417</v>
      </c>
      <c r="F79" s="21">
        <v>0.03</v>
      </c>
      <c r="G79" s="144" t="s">
        <v>384</v>
      </c>
      <c r="H79" s="142">
        <f t="shared" ref="H79" si="36">C79/F79</f>
        <v>0</v>
      </c>
      <c r="I79" s="142" t="s">
        <v>384</v>
      </c>
      <c r="J79" s="142" t="s">
        <v>384</v>
      </c>
      <c r="K79" s="142" t="s">
        <v>384</v>
      </c>
      <c r="L79" s="142" t="s">
        <v>384</v>
      </c>
      <c r="M79" s="142" t="s">
        <v>384</v>
      </c>
      <c r="N79" s="142" t="s">
        <v>384</v>
      </c>
      <c r="O79" s="142" t="s">
        <v>384</v>
      </c>
      <c r="P79" s="142" t="s">
        <v>384</v>
      </c>
      <c r="Q79" s="142" t="s">
        <v>384</v>
      </c>
      <c r="R79" s="142" t="s">
        <v>384</v>
      </c>
      <c r="S79" s="142" t="s">
        <v>384</v>
      </c>
      <c r="T79" s="142" t="s">
        <v>384</v>
      </c>
      <c r="U79" s="142" t="s">
        <v>384</v>
      </c>
      <c r="V79" s="142" t="s">
        <v>384</v>
      </c>
      <c r="W79" s="142" t="s">
        <v>384</v>
      </c>
      <c r="X79" s="142" t="s">
        <v>384</v>
      </c>
      <c r="Y79" s="145" t="s">
        <v>384</v>
      </c>
      <c r="Z79" s="146"/>
    </row>
    <row r="80" spans="1:26" x14ac:dyDescent="0.3">
      <c r="A80" s="18" t="str">
        <f>DataEntry!A73</f>
        <v>84-74-2</v>
      </c>
      <c r="B80" s="18" t="str">
        <f>DataEntry!B73</f>
        <v>Dibutyl phthalate</v>
      </c>
      <c r="C80" s="19">
        <f>DataEntry!C73</f>
        <v>0</v>
      </c>
      <c r="D80" s="19" t="s">
        <v>382</v>
      </c>
      <c r="E80" s="19" t="s">
        <v>419</v>
      </c>
      <c r="F80" s="21">
        <v>20</v>
      </c>
      <c r="G80" s="144" t="s">
        <v>384</v>
      </c>
      <c r="H80" s="142" t="s">
        <v>384</v>
      </c>
      <c r="I80" s="142" t="s">
        <v>384</v>
      </c>
      <c r="J80" s="142">
        <f t="shared" ref="J80:J83" si="37">C80/F80</f>
        <v>0</v>
      </c>
      <c r="K80" s="142" t="s">
        <v>384</v>
      </c>
      <c r="L80" s="142" t="s">
        <v>384</v>
      </c>
      <c r="M80" s="142" t="s">
        <v>384</v>
      </c>
      <c r="N80" s="142" t="s">
        <v>384</v>
      </c>
      <c r="O80" s="142" t="s">
        <v>384</v>
      </c>
      <c r="P80" s="142" t="s">
        <v>384</v>
      </c>
      <c r="Q80" s="142" t="s">
        <v>384</v>
      </c>
      <c r="R80" s="142" t="s">
        <v>384</v>
      </c>
      <c r="S80" s="142" t="s">
        <v>384</v>
      </c>
      <c r="T80" s="142" t="s">
        <v>384</v>
      </c>
      <c r="U80" s="142" t="s">
        <v>384</v>
      </c>
      <c r="V80" s="142" t="s">
        <v>384</v>
      </c>
      <c r="W80" s="142" t="s">
        <v>384</v>
      </c>
      <c r="X80" s="142" t="s">
        <v>384</v>
      </c>
      <c r="Y80" s="145" t="s">
        <v>384</v>
      </c>
      <c r="Z80" s="146"/>
    </row>
    <row r="81" spans="1:26" x14ac:dyDescent="0.3">
      <c r="A81" s="18" t="str">
        <f>DataEntry!A74</f>
        <v>1918-00-9</v>
      </c>
      <c r="B81" s="18" t="str">
        <f>DataEntry!B74</f>
        <v>Dicamba</v>
      </c>
      <c r="C81" s="19">
        <f>DataEntry!C74</f>
        <v>0</v>
      </c>
      <c r="D81" s="19" t="s">
        <v>420</v>
      </c>
      <c r="E81" s="19" t="s">
        <v>419</v>
      </c>
      <c r="F81" s="21">
        <v>200</v>
      </c>
      <c r="G81" s="144" t="s">
        <v>384</v>
      </c>
      <c r="H81" s="142" t="s">
        <v>384</v>
      </c>
      <c r="I81" s="142" t="s">
        <v>384</v>
      </c>
      <c r="J81" s="142">
        <f t="shared" si="37"/>
        <v>0</v>
      </c>
      <c r="K81" s="142" t="s">
        <v>384</v>
      </c>
      <c r="L81" s="142" t="s">
        <v>384</v>
      </c>
      <c r="M81" s="142" t="s">
        <v>384</v>
      </c>
      <c r="N81" s="142" t="s">
        <v>384</v>
      </c>
      <c r="O81" s="142" t="s">
        <v>384</v>
      </c>
      <c r="P81" s="142" t="s">
        <v>384</v>
      </c>
      <c r="Q81" s="142" t="s">
        <v>384</v>
      </c>
      <c r="R81" s="142" t="s">
        <v>384</v>
      </c>
      <c r="S81" s="142" t="s">
        <v>384</v>
      </c>
      <c r="T81" s="142" t="s">
        <v>384</v>
      </c>
      <c r="U81" s="142" t="s">
        <v>384</v>
      </c>
      <c r="V81" s="142" t="s">
        <v>384</v>
      </c>
      <c r="W81" s="142" t="s">
        <v>384</v>
      </c>
      <c r="X81" s="142" t="s">
        <v>384</v>
      </c>
      <c r="Y81" s="145" t="s">
        <v>384</v>
      </c>
      <c r="Z81" s="146"/>
    </row>
    <row r="82" spans="1:26" x14ac:dyDescent="0.3">
      <c r="A82" s="18" t="str">
        <f>DataEntry!A75</f>
        <v>95-50-1</v>
      </c>
      <c r="B82" s="18" t="str">
        <f>DataEntry!B75</f>
        <v>Dichlorobenzene, 1,2-</v>
      </c>
      <c r="C82" s="19">
        <f>DataEntry!C75</f>
        <v>0</v>
      </c>
      <c r="D82" s="19" t="s">
        <v>420</v>
      </c>
      <c r="E82" s="19" t="s">
        <v>419</v>
      </c>
      <c r="F82" s="21">
        <v>600</v>
      </c>
      <c r="G82" s="144" t="s">
        <v>384</v>
      </c>
      <c r="H82" s="142" t="s">
        <v>384</v>
      </c>
      <c r="I82" s="142" t="s">
        <v>384</v>
      </c>
      <c r="J82" s="142" t="s">
        <v>384</v>
      </c>
      <c r="K82" s="142" t="s">
        <v>384</v>
      </c>
      <c r="L82" s="142" t="s">
        <v>384</v>
      </c>
      <c r="M82" s="142" t="s">
        <v>384</v>
      </c>
      <c r="N82" s="142" t="s">
        <v>384</v>
      </c>
      <c r="O82" s="142">
        <f t="shared" ref="O82:O83" si="38">C82/F82</f>
        <v>0</v>
      </c>
      <c r="P82" s="142" t="s">
        <v>384</v>
      </c>
      <c r="Q82" s="142" t="s">
        <v>384</v>
      </c>
      <c r="R82" s="142" t="s">
        <v>384</v>
      </c>
      <c r="S82" s="142" t="s">
        <v>384</v>
      </c>
      <c r="T82" s="142" t="s">
        <v>384</v>
      </c>
      <c r="U82" s="142" t="s">
        <v>384</v>
      </c>
      <c r="V82" s="142" t="s">
        <v>384</v>
      </c>
      <c r="W82" s="142" t="s">
        <v>384</v>
      </c>
      <c r="X82" s="142" t="s">
        <v>384</v>
      </c>
      <c r="Y82" s="145" t="s">
        <v>384</v>
      </c>
      <c r="Z82" s="146"/>
    </row>
    <row r="83" spans="1:26" x14ac:dyDescent="0.3">
      <c r="A83" s="18" t="str">
        <f>DataEntry!A76</f>
        <v>106-46-7</v>
      </c>
      <c r="B83" s="18" t="str">
        <f>DataEntry!B76</f>
        <v>Dichlorobenzene, 1,4-</v>
      </c>
      <c r="C83" s="19">
        <f>DataEntry!C76</f>
        <v>0</v>
      </c>
      <c r="D83" s="19" t="s">
        <v>600</v>
      </c>
      <c r="E83" s="19" t="s">
        <v>419</v>
      </c>
      <c r="F83" s="21">
        <v>50</v>
      </c>
      <c r="G83" s="144"/>
      <c r="H83" s="142"/>
      <c r="I83" s="142"/>
      <c r="J83" s="142">
        <f t="shared" si="37"/>
        <v>0</v>
      </c>
      <c r="K83" s="142"/>
      <c r="L83" s="142"/>
      <c r="M83" s="142"/>
      <c r="N83" s="142"/>
      <c r="O83" s="142">
        <f t="shared" si="38"/>
        <v>0</v>
      </c>
      <c r="P83" s="142"/>
      <c r="Q83" s="142"/>
      <c r="R83" s="142">
        <f t="shared" ref="R83" si="39">C83/F83</f>
        <v>0</v>
      </c>
      <c r="S83" s="142"/>
      <c r="T83" s="142"/>
      <c r="U83" s="142"/>
      <c r="V83" s="142"/>
      <c r="W83" s="142"/>
      <c r="X83" s="142"/>
      <c r="Y83" s="145"/>
      <c r="Z83" s="146"/>
    </row>
    <row r="84" spans="1:26" x14ac:dyDescent="0.3">
      <c r="A84" s="18" t="str">
        <f>DataEntry!A77</f>
        <v>91-94-1</v>
      </c>
      <c r="B84" s="18" t="str">
        <f>DataEntry!B77</f>
        <v>Dichlorobenzidine, 3,3'-</v>
      </c>
      <c r="C84" s="19">
        <f>DataEntry!C77</f>
        <v>0</v>
      </c>
      <c r="D84" s="19" t="s">
        <v>420</v>
      </c>
      <c r="E84" s="19" t="s">
        <v>417</v>
      </c>
      <c r="F84" s="21">
        <v>0.8</v>
      </c>
      <c r="G84" s="144" t="s">
        <v>384</v>
      </c>
      <c r="H84" s="142">
        <f t="shared" ref="H84:H88" si="40">C84/F84</f>
        <v>0</v>
      </c>
      <c r="I84" s="142" t="s">
        <v>384</v>
      </c>
      <c r="J84" s="142" t="s">
        <v>384</v>
      </c>
      <c r="K84" s="142" t="s">
        <v>384</v>
      </c>
      <c r="L84" s="142" t="s">
        <v>384</v>
      </c>
      <c r="M84" s="142" t="s">
        <v>384</v>
      </c>
      <c r="N84" s="142" t="s">
        <v>384</v>
      </c>
      <c r="O84" s="142" t="s">
        <v>384</v>
      </c>
      <c r="P84" s="142" t="s">
        <v>384</v>
      </c>
      <c r="Q84" s="142" t="s">
        <v>384</v>
      </c>
      <c r="R84" s="142" t="s">
        <v>384</v>
      </c>
      <c r="S84" s="142" t="s">
        <v>384</v>
      </c>
      <c r="T84" s="142" t="s">
        <v>384</v>
      </c>
      <c r="U84" s="142" t="s">
        <v>384</v>
      </c>
      <c r="V84" s="142" t="s">
        <v>384</v>
      </c>
      <c r="W84" s="142" t="s">
        <v>384</v>
      </c>
      <c r="X84" s="142" t="s">
        <v>384</v>
      </c>
      <c r="Y84" s="145" t="s">
        <v>384</v>
      </c>
      <c r="Z84" s="146"/>
    </row>
    <row r="85" spans="1:26" x14ac:dyDescent="0.3">
      <c r="A85" s="18" t="str">
        <f>DataEntry!A78</f>
        <v>75-71-8</v>
      </c>
      <c r="B85" s="18" t="str">
        <f>DataEntry!B78</f>
        <v>Dichlorodifluoromethane</v>
      </c>
      <c r="C85" s="19">
        <f>DataEntry!C78</f>
        <v>0</v>
      </c>
      <c r="D85" s="19" t="s">
        <v>408</v>
      </c>
      <c r="E85" s="19" t="s">
        <v>419</v>
      </c>
      <c r="F85" s="21">
        <v>500</v>
      </c>
      <c r="G85" s="144" t="s">
        <v>384</v>
      </c>
      <c r="H85" s="142" t="s">
        <v>384</v>
      </c>
      <c r="I85" s="142" t="s">
        <v>384</v>
      </c>
      <c r="J85" s="142" t="s">
        <v>384</v>
      </c>
      <c r="K85" s="142" t="s">
        <v>384</v>
      </c>
      <c r="L85" s="142" t="s">
        <v>384</v>
      </c>
      <c r="M85" s="142" t="s">
        <v>384</v>
      </c>
      <c r="N85" s="142" t="s">
        <v>384</v>
      </c>
      <c r="O85" s="142" t="s">
        <v>384</v>
      </c>
      <c r="P85" s="142" t="s">
        <v>384</v>
      </c>
      <c r="Q85" s="142" t="s">
        <v>384</v>
      </c>
      <c r="R85" s="142" t="s">
        <v>384</v>
      </c>
      <c r="S85" s="142">
        <f t="shared" ref="S85" si="41">C85/F85</f>
        <v>0</v>
      </c>
      <c r="T85" s="142" t="s">
        <v>384</v>
      </c>
      <c r="U85" s="142" t="s">
        <v>384</v>
      </c>
      <c r="V85" s="142" t="s">
        <v>384</v>
      </c>
      <c r="W85" s="142" t="s">
        <v>384</v>
      </c>
      <c r="X85" s="142" t="s">
        <v>384</v>
      </c>
      <c r="Y85" s="145" t="s">
        <v>384</v>
      </c>
      <c r="Z85" s="146"/>
    </row>
    <row r="86" spans="1:26" x14ac:dyDescent="0.3">
      <c r="A86" s="18" t="str">
        <f>DataEntry!A79</f>
        <v>72-54-8</v>
      </c>
      <c r="B86" s="18" t="str">
        <f>DataEntry!B79</f>
        <v>Dichlorodiphenyldichloroethane, p,p'- (DDD)</v>
      </c>
      <c r="C86" s="19">
        <f>DataEntry!C79</f>
        <v>0</v>
      </c>
      <c r="D86" s="19" t="s">
        <v>420</v>
      </c>
      <c r="E86" s="19" t="s">
        <v>417</v>
      </c>
      <c r="F86" s="21">
        <v>1</v>
      </c>
      <c r="G86" s="144" t="s">
        <v>384</v>
      </c>
      <c r="H86" s="142">
        <f t="shared" si="40"/>
        <v>0</v>
      </c>
      <c r="I86" s="142" t="s">
        <v>384</v>
      </c>
      <c r="J86" s="142" t="s">
        <v>384</v>
      </c>
      <c r="K86" s="142" t="s">
        <v>384</v>
      </c>
      <c r="L86" s="142" t="s">
        <v>384</v>
      </c>
      <c r="M86" s="142" t="s">
        <v>384</v>
      </c>
      <c r="N86" s="142" t="s">
        <v>384</v>
      </c>
      <c r="O86" s="142" t="s">
        <v>384</v>
      </c>
      <c r="P86" s="142" t="s">
        <v>384</v>
      </c>
      <c r="Q86" s="142" t="s">
        <v>384</v>
      </c>
      <c r="R86" s="142" t="s">
        <v>384</v>
      </c>
      <c r="S86" s="142" t="s">
        <v>384</v>
      </c>
      <c r="T86" s="142" t="s">
        <v>384</v>
      </c>
      <c r="U86" s="142" t="s">
        <v>384</v>
      </c>
      <c r="V86" s="142" t="s">
        <v>384</v>
      </c>
      <c r="W86" s="142" t="s">
        <v>384</v>
      </c>
      <c r="X86" s="142" t="s">
        <v>384</v>
      </c>
      <c r="Y86" s="145" t="s">
        <v>384</v>
      </c>
      <c r="Z86" s="146"/>
    </row>
    <row r="87" spans="1:26" x14ac:dyDescent="0.3">
      <c r="A87" s="18" t="str">
        <f>DataEntry!A80</f>
        <v>72-55-9</v>
      </c>
      <c r="B87" s="18" t="str">
        <f>DataEntry!B80</f>
        <v>Dichlorodiphenyldichloroethylene, p,p' (DDE)</v>
      </c>
      <c r="C87" s="19">
        <f>DataEntry!C80</f>
        <v>0</v>
      </c>
      <c r="D87" s="19" t="s">
        <v>420</v>
      </c>
      <c r="E87" s="19" t="s">
        <v>417</v>
      </c>
      <c r="F87" s="21">
        <v>1</v>
      </c>
      <c r="G87" s="144" t="s">
        <v>384</v>
      </c>
      <c r="H87" s="142">
        <f t="shared" si="40"/>
        <v>0</v>
      </c>
      <c r="I87" s="142" t="s">
        <v>384</v>
      </c>
      <c r="J87" s="142" t="s">
        <v>384</v>
      </c>
      <c r="K87" s="142" t="s">
        <v>384</v>
      </c>
      <c r="L87" s="142" t="s">
        <v>384</v>
      </c>
      <c r="M87" s="142" t="s">
        <v>384</v>
      </c>
      <c r="N87" s="142" t="s">
        <v>384</v>
      </c>
      <c r="O87" s="142" t="s">
        <v>384</v>
      </c>
      <c r="P87" s="142" t="s">
        <v>384</v>
      </c>
      <c r="Q87" s="142" t="s">
        <v>384</v>
      </c>
      <c r="R87" s="142" t="s">
        <v>384</v>
      </c>
      <c r="S87" s="142" t="s">
        <v>384</v>
      </c>
      <c r="T87" s="142" t="s">
        <v>384</v>
      </c>
      <c r="U87" s="142" t="s">
        <v>384</v>
      </c>
      <c r="V87" s="142" t="s">
        <v>384</v>
      </c>
      <c r="W87" s="142" t="s">
        <v>384</v>
      </c>
      <c r="X87" s="142" t="s">
        <v>384</v>
      </c>
      <c r="Y87" s="145" t="s">
        <v>384</v>
      </c>
      <c r="Z87" s="146"/>
    </row>
    <row r="88" spans="1:26" x14ac:dyDescent="0.3">
      <c r="A88" s="18" t="str">
        <f>DataEntry!A81</f>
        <v>50-29-3</v>
      </c>
      <c r="B88" s="18" t="str">
        <f>DataEntry!B81</f>
        <v>Dichlorodiphenyltrichloroethane (DDT), p,p'-</v>
      </c>
      <c r="C88" s="19">
        <f>DataEntry!C81</f>
        <v>0</v>
      </c>
      <c r="D88" s="19" t="s">
        <v>420</v>
      </c>
      <c r="E88" s="19" t="s">
        <v>417</v>
      </c>
      <c r="F88" s="21">
        <v>1</v>
      </c>
      <c r="G88" s="144" t="s">
        <v>384</v>
      </c>
      <c r="H88" s="142">
        <f t="shared" si="40"/>
        <v>0</v>
      </c>
      <c r="I88" s="142" t="s">
        <v>384</v>
      </c>
      <c r="J88" s="142" t="s">
        <v>384</v>
      </c>
      <c r="K88" s="142" t="s">
        <v>384</v>
      </c>
      <c r="L88" s="142" t="s">
        <v>384</v>
      </c>
      <c r="M88" s="142" t="s">
        <v>384</v>
      </c>
      <c r="N88" s="142" t="s">
        <v>384</v>
      </c>
      <c r="O88" s="142" t="s">
        <v>384</v>
      </c>
      <c r="P88" s="142" t="s">
        <v>384</v>
      </c>
      <c r="Q88" s="142" t="s">
        <v>384</v>
      </c>
      <c r="R88" s="142" t="s">
        <v>384</v>
      </c>
      <c r="S88" s="142" t="s">
        <v>384</v>
      </c>
      <c r="T88" s="142" t="s">
        <v>384</v>
      </c>
      <c r="U88" s="142" t="s">
        <v>384</v>
      </c>
      <c r="V88" s="142" t="s">
        <v>384</v>
      </c>
      <c r="W88" s="142" t="s">
        <v>384</v>
      </c>
      <c r="X88" s="142" t="s">
        <v>384</v>
      </c>
      <c r="Y88" s="145" t="s">
        <v>384</v>
      </c>
      <c r="Z88" s="146"/>
    </row>
    <row r="89" spans="1:26" x14ac:dyDescent="0.3">
      <c r="A89" s="18" t="str">
        <f>DataEntry!A82</f>
        <v>75-34-3</v>
      </c>
      <c r="B89" s="18" t="str">
        <f>DataEntry!B82</f>
        <v>Dichloroethane, 1,1-</v>
      </c>
      <c r="C89" s="19">
        <f>DataEntry!C82</f>
        <v>0</v>
      </c>
      <c r="D89" s="19" t="s">
        <v>406</v>
      </c>
      <c r="E89" s="19" t="s">
        <v>419</v>
      </c>
      <c r="F89" s="21">
        <v>80</v>
      </c>
      <c r="G89" s="144" t="s">
        <v>384</v>
      </c>
      <c r="H89" s="142" t="s">
        <v>384</v>
      </c>
      <c r="I89" s="142" t="s">
        <v>384</v>
      </c>
      <c r="J89" s="142" t="s">
        <v>384</v>
      </c>
      <c r="K89" s="142" t="s">
        <v>384</v>
      </c>
      <c r="L89" s="142" t="s">
        <v>384</v>
      </c>
      <c r="M89" s="142" t="s">
        <v>384</v>
      </c>
      <c r="N89" s="142" t="s">
        <v>384</v>
      </c>
      <c r="O89" s="142" t="s">
        <v>384</v>
      </c>
      <c r="P89" s="142" t="s">
        <v>384</v>
      </c>
      <c r="Q89" s="142" t="s">
        <v>384</v>
      </c>
      <c r="R89" s="142">
        <f t="shared" ref="R89" si="42">C89/F89</f>
        <v>0</v>
      </c>
      <c r="S89" s="142" t="s">
        <v>384</v>
      </c>
      <c r="T89" s="142" t="s">
        <v>384</v>
      </c>
      <c r="U89" s="142" t="s">
        <v>384</v>
      </c>
      <c r="V89" s="142" t="s">
        <v>384</v>
      </c>
      <c r="W89" s="142" t="s">
        <v>384</v>
      </c>
      <c r="X89" s="142" t="s">
        <v>384</v>
      </c>
      <c r="Y89" s="145" t="s">
        <v>384</v>
      </c>
      <c r="Z89" s="146"/>
    </row>
    <row r="90" spans="1:26" x14ac:dyDescent="0.3">
      <c r="A90" s="18" t="str">
        <f>DataEntry!A83</f>
        <v>107-06-2</v>
      </c>
      <c r="B90" s="18" t="str">
        <f>DataEntry!B83</f>
        <v>Dichloroethane (EDC), 1,2-</v>
      </c>
      <c r="C90" s="19">
        <f>DataEntry!C83</f>
        <v>0</v>
      </c>
      <c r="D90" s="19" t="s">
        <v>386</v>
      </c>
      <c r="E90" s="19" t="s">
        <v>419</v>
      </c>
      <c r="F90" s="21">
        <v>60</v>
      </c>
      <c r="G90" s="144" t="s">
        <v>384</v>
      </c>
      <c r="H90" s="142" t="s">
        <v>384</v>
      </c>
      <c r="I90" s="142" t="s">
        <v>384</v>
      </c>
      <c r="J90" s="142" t="s">
        <v>384</v>
      </c>
      <c r="K90" s="142" t="s">
        <v>384</v>
      </c>
      <c r="L90" s="142" t="s">
        <v>384</v>
      </c>
      <c r="M90" s="142" t="s">
        <v>384</v>
      </c>
      <c r="N90" s="142" t="s">
        <v>384</v>
      </c>
      <c r="O90" s="142">
        <f t="shared" ref="O90" si="43">C90/F90</f>
        <v>0</v>
      </c>
      <c r="P90" s="142" t="s">
        <v>384</v>
      </c>
      <c r="Q90" s="142" t="s">
        <v>384</v>
      </c>
      <c r="R90" s="142" t="s">
        <v>384</v>
      </c>
      <c r="S90" s="142" t="s">
        <v>384</v>
      </c>
      <c r="T90" s="142">
        <f>C90/F90</f>
        <v>0</v>
      </c>
      <c r="U90" s="142" t="s">
        <v>384</v>
      </c>
      <c r="V90" s="142" t="s">
        <v>384</v>
      </c>
      <c r="W90" s="142" t="s">
        <v>384</v>
      </c>
      <c r="X90" s="142" t="s">
        <v>384</v>
      </c>
      <c r="Y90" s="145" t="s">
        <v>384</v>
      </c>
      <c r="Z90" s="146"/>
    </row>
    <row r="91" spans="1:26" x14ac:dyDescent="0.3">
      <c r="A91" s="18" t="str">
        <f>DataEntry!A83</f>
        <v>107-06-2</v>
      </c>
      <c r="B91" s="18" t="str">
        <f>DataEntry!B83</f>
        <v>Dichloroethane (EDC), 1,2-</v>
      </c>
      <c r="C91" s="19">
        <f>DataEntry!C83</f>
        <v>0</v>
      </c>
      <c r="D91" s="19" t="s">
        <v>386</v>
      </c>
      <c r="E91" s="19" t="s">
        <v>417</v>
      </c>
      <c r="F91" s="21">
        <v>1</v>
      </c>
      <c r="G91" s="144" t="s">
        <v>384</v>
      </c>
      <c r="H91" s="142">
        <f t="shared" ref="H91" si="44">C91/F91</f>
        <v>0</v>
      </c>
      <c r="I91" s="142" t="s">
        <v>384</v>
      </c>
      <c r="J91" s="142" t="s">
        <v>384</v>
      </c>
      <c r="K91" s="142" t="s">
        <v>384</v>
      </c>
      <c r="L91" s="142" t="s">
        <v>384</v>
      </c>
      <c r="M91" s="142" t="s">
        <v>384</v>
      </c>
      <c r="N91" s="142" t="s">
        <v>384</v>
      </c>
      <c r="O91" s="142" t="s">
        <v>384</v>
      </c>
      <c r="P91" s="142" t="s">
        <v>384</v>
      </c>
      <c r="Q91" s="142" t="s">
        <v>384</v>
      </c>
      <c r="R91" s="142" t="s">
        <v>384</v>
      </c>
      <c r="S91" s="142" t="s">
        <v>384</v>
      </c>
      <c r="T91" s="142" t="s">
        <v>384</v>
      </c>
      <c r="U91" s="142" t="s">
        <v>384</v>
      </c>
      <c r="V91" s="142" t="s">
        <v>384</v>
      </c>
      <c r="W91" s="142" t="s">
        <v>384</v>
      </c>
      <c r="X91" s="142" t="s">
        <v>384</v>
      </c>
      <c r="Y91" s="145" t="s">
        <v>384</v>
      </c>
      <c r="Z91" s="146"/>
    </row>
    <row r="92" spans="1:26" x14ac:dyDescent="0.3">
      <c r="A92" s="18" t="str">
        <f>DataEntry!A84</f>
        <v>156-59-2</v>
      </c>
      <c r="B92" s="18" t="str">
        <f>DataEntry!B84</f>
        <v>Dichloroethene, cis-1,2-</v>
      </c>
      <c r="C92" s="19">
        <f>DataEntry!C84</f>
        <v>0</v>
      </c>
      <c r="D92" s="19" t="s">
        <v>389</v>
      </c>
      <c r="E92" s="19" t="s">
        <v>419</v>
      </c>
      <c r="F92" s="21">
        <v>6</v>
      </c>
      <c r="G92" s="144" t="s">
        <v>384</v>
      </c>
      <c r="H92" s="142" t="s">
        <v>384</v>
      </c>
      <c r="I92" s="142" t="s">
        <v>384</v>
      </c>
      <c r="J92" s="142" t="s">
        <v>384</v>
      </c>
      <c r="K92" s="142" t="s">
        <v>384</v>
      </c>
      <c r="L92" s="142" t="s">
        <v>384</v>
      </c>
      <c r="M92" s="142" t="s">
        <v>384</v>
      </c>
      <c r="N92" s="142" t="s">
        <v>384</v>
      </c>
      <c r="O92" s="142" t="s">
        <v>384</v>
      </c>
      <c r="P92" s="142" t="s">
        <v>384</v>
      </c>
      <c r="Q92" s="142" t="s">
        <v>384</v>
      </c>
      <c r="R92" s="142" t="s">
        <v>384</v>
      </c>
      <c r="S92" s="142" t="s">
        <v>384</v>
      </c>
      <c r="T92" s="142">
        <f>C92/F92</f>
        <v>0</v>
      </c>
      <c r="U92" s="142" t="s">
        <v>384</v>
      </c>
      <c r="V92" s="142" t="s">
        <v>384</v>
      </c>
      <c r="W92" s="142" t="s">
        <v>384</v>
      </c>
      <c r="X92" s="142" t="s">
        <v>384</v>
      </c>
      <c r="Y92" s="145" t="s">
        <v>384</v>
      </c>
      <c r="Z92" s="146"/>
    </row>
    <row r="93" spans="1:26" x14ac:dyDescent="0.3">
      <c r="A93" s="18" t="str">
        <f>DataEntry!A85</f>
        <v>156-60-5</v>
      </c>
      <c r="B93" s="18" t="str">
        <f>DataEntry!B85</f>
        <v>Dichloroethene, trans-1,2-</v>
      </c>
      <c r="C93" s="19">
        <f>DataEntry!C85</f>
        <v>0</v>
      </c>
      <c r="D93" s="19" t="s">
        <v>600</v>
      </c>
      <c r="E93" s="19" t="s">
        <v>419</v>
      </c>
      <c r="F93" s="21">
        <v>9</v>
      </c>
      <c r="G93" s="144" t="s">
        <v>384</v>
      </c>
      <c r="H93" s="142" t="s">
        <v>384</v>
      </c>
      <c r="I93" s="142" t="s">
        <v>384</v>
      </c>
      <c r="J93" s="142"/>
      <c r="K93" s="142" t="s">
        <v>384</v>
      </c>
      <c r="L93" s="142" t="s">
        <v>384</v>
      </c>
      <c r="M93" s="142" t="s">
        <v>384</v>
      </c>
      <c r="N93" s="142"/>
      <c r="O93" s="142"/>
      <c r="P93" s="142">
        <f t="shared" ref="P93:P97" si="45">C93/F93</f>
        <v>0</v>
      </c>
      <c r="Q93" s="142"/>
      <c r="R93" s="142" t="s">
        <v>384</v>
      </c>
      <c r="S93" s="142" t="s">
        <v>384</v>
      </c>
      <c r="T93" s="142" t="s">
        <v>384</v>
      </c>
      <c r="U93" s="142" t="s">
        <v>384</v>
      </c>
      <c r="V93" s="142" t="s">
        <v>384</v>
      </c>
      <c r="W93" s="142" t="s">
        <v>384</v>
      </c>
      <c r="X93" s="142" t="s">
        <v>384</v>
      </c>
      <c r="Y93" s="145" t="s">
        <v>384</v>
      </c>
      <c r="Z93" s="146"/>
    </row>
    <row r="94" spans="1:26" x14ac:dyDescent="0.3">
      <c r="A94" s="18" t="str">
        <f>DataEntry!A86</f>
        <v>75-35-4</v>
      </c>
      <c r="B94" s="18" t="str">
        <f>DataEntry!B86</f>
        <v>Dichloroethylene, 1,1-</v>
      </c>
      <c r="C94" s="19">
        <f>DataEntry!C86</f>
        <v>0</v>
      </c>
      <c r="D94" s="19" t="s">
        <v>600</v>
      </c>
      <c r="E94" s="19" t="s">
        <v>419</v>
      </c>
      <c r="F94" s="21">
        <v>200</v>
      </c>
      <c r="G94" s="144"/>
      <c r="H94" s="142"/>
      <c r="I94" s="142"/>
      <c r="J94" s="142"/>
      <c r="K94" s="142"/>
      <c r="L94" s="142"/>
      <c r="M94" s="142"/>
      <c r="N94" s="142"/>
      <c r="O94" s="142">
        <f t="shared" ref="O94:O95" si="46">C94/F94</f>
        <v>0</v>
      </c>
      <c r="P94" s="142"/>
      <c r="Q94" s="142"/>
      <c r="R94" s="142"/>
      <c r="S94" s="142"/>
      <c r="T94" s="142"/>
      <c r="U94" s="142"/>
      <c r="V94" s="142"/>
      <c r="W94" s="142"/>
      <c r="X94" s="142"/>
      <c r="Y94" s="145"/>
      <c r="Z94" s="146"/>
    </row>
    <row r="95" spans="1:26" x14ac:dyDescent="0.3">
      <c r="A95" s="18" t="str">
        <f>DataEntry!A87</f>
        <v>75-43-4</v>
      </c>
      <c r="B95" s="18" t="str">
        <f>DataEntry!B87</f>
        <v>Dichlorofluoromethane (DCFM)</v>
      </c>
      <c r="C95" s="19">
        <f>DataEntry!C87</f>
        <v>0</v>
      </c>
      <c r="D95" s="19" t="s">
        <v>408</v>
      </c>
      <c r="E95" s="19" t="s">
        <v>419</v>
      </c>
      <c r="F95" s="21">
        <v>20</v>
      </c>
      <c r="G95" s="144"/>
      <c r="H95" s="142"/>
      <c r="I95" s="142"/>
      <c r="J95" s="142">
        <f t="shared" ref="J95" si="47">C95/F95</f>
        <v>0</v>
      </c>
      <c r="K95" s="142"/>
      <c r="L95" s="142"/>
      <c r="M95" s="142"/>
      <c r="N95" s="142"/>
      <c r="O95" s="142">
        <f t="shared" si="46"/>
        <v>0</v>
      </c>
      <c r="P95" s="142">
        <f t="shared" si="45"/>
        <v>0</v>
      </c>
      <c r="Q95" s="142"/>
      <c r="R95" s="142"/>
      <c r="S95" s="142"/>
      <c r="T95" s="142"/>
      <c r="U95" s="142"/>
      <c r="V95" s="142"/>
      <c r="W95" s="142"/>
      <c r="X95" s="142"/>
      <c r="Y95" s="145"/>
      <c r="Z95" s="146"/>
    </row>
    <row r="96" spans="1:26" x14ac:dyDescent="0.3">
      <c r="A96" s="18" t="str">
        <f>DataEntry!A88</f>
        <v>75-09-2</v>
      </c>
      <c r="B96" s="18" t="str">
        <f>DataEntry!B88</f>
        <v>Dichloromethane</v>
      </c>
      <c r="C96" s="19">
        <f>DataEntry!C88</f>
        <v>0</v>
      </c>
      <c r="D96" s="19" t="s">
        <v>391</v>
      </c>
      <c r="E96" s="19" t="s">
        <v>419</v>
      </c>
      <c r="F96" s="21">
        <v>5</v>
      </c>
      <c r="G96" s="144" t="s">
        <v>384</v>
      </c>
      <c r="H96" s="142" t="s">
        <v>384</v>
      </c>
      <c r="I96" s="142" t="s">
        <v>384</v>
      </c>
      <c r="J96" s="142" t="s">
        <v>384</v>
      </c>
      <c r="K96" s="142" t="s">
        <v>384</v>
      </c>
      <c r="L96" s="142" t="s">
        <v>384</v>
      </c>
      <c r="M96" s="142" t="s">
        <v>384</v>
      </c>
      <c r="N96" s="142" t="s">
        <v>384</v>
      </c>
      <c r="O96" s="142" t="s">
        <v>384</v>
      </c>
      <c r="P96" s="142" t="s">
        <v>384</v>
      </c>
      <c r="Q96" s="142" t="s">
        <v>384</v>
      </c>
      <c r="R96" s="142" t="s">
        <v>384</v>
      </c>
      <c r="S96" s="142" t="s">
        <v>384</v>
      </c>
      <c r="T96" s="142" t="s">
        <v>384</v>
      </c>
      <c r="U96" s="142" t="s">
        <v>384</v>
      </c>
      <c r="V96" s="142" t="s">
        <v>384</v>
      </c>
      <c r="W96" s="142" t="s">
        <v>384</v>
      </c>
      <c r="X96" s="142" t="s">
        <v>384</v>
      </c>
      <c r="Y96" s="145">
        <f>C96/F96</f>
        <v>0</v>
      </c>
      <c r="Z96" s="146"/>
    </row>
    <row r="97" spans="1:26" x14ac:dyDescent="0.3">
      <c r="A97" s="18" t="str">
        <f>DataEntry!A89</f>
        <v>120-83-2</v>
      </c>
      <c r="B97" s="18" t="str">
        <f>DataEntry!B89</f>
        <v>Dichlorophenol, 2,4-</v>
      </c>
      <c r="C97" s="19">
        <f>DataEntry!C89</f>
        <v>0</v>
      </c>
      <c r="D97" s="19" t="s">
        <v>420</v>
      </c>
      <c r="E97" s="19" t="s">
        <v>419</v>
      </c>
      <c r="F97" s="21">
        <v>20</v>
      </c>
      <c r="G97" s="144" t="s">
        <v>384</v>
      </c>
      <c r="H97" s="142" t="s">
        <v>384</v>
      </c>
      <c r="I97" s="142" t="s">
        <v>384</v>
      </c>
      <c r="J97" s="142" t="s">
        <v>384</v>
      </c>
      <c r="K97" s="142" t="s">
        <v>384</v>
      </c>
      <c r="L97" s="142" t="s">
        <v>384</v>
      </c>
      <c r="M97" s="142" t="s">
        <v>384</v>
      </c>
      <c r="N97" s="142" t="s">
        <v>384</v>
      </c>
      <c r="O97" s="142" t="s">
        <v>384</v>
      </c>
      <c r="P97" s="142">
        <f t="shared" si="45"/>
        <v>0</v>
      </c>
      <c r="Q97" s="142" t="s">
        <v>384</v>
      </c>
      <c r="R97" s="142" t="s">
        <v>384</v>
      </c>
      <c r="S97" s="142" t="s">
        <v>384</v>
      </c>
      <c r="T97" s="142" t="s">
        <v>384</v>
      </c>
      <c r="U97" s="142" t="s">
        <v>384</v>
      </c>
      <c r="V97" s="142" t="s">
        <v>384</v>
      </c>
      <c r="W97" s="142" t="s">
        <v>384</v>
      </c>
      <c r="X97" s="142" t="s">
        <v>384</v>
      </c>
      <c r="Y97" s="145" t="s">
        <v>384</v>
      </c>
      <c r="Z97" s="146"/>
    </row>
    <row r="98" spans="1:26" x14ac:dyDescent="0.3">
      <c r="A98" s="18" t="str">
        <f>DataEntry!A90</f>
        <v>94-75-7</v>
      </c>
      <c r="B98" s="18" t="str">
        <f>DataEntry!B90</f>
        <v>Dichlorophenoxyacetic acid, 2,4-</v>
      </c>
      <c r="C98" s="19">
        <f>DataEntry!C90</f>
        <v>0</v>
      </c>
      <c r="D98" s="19" t="s">
        <v>389</v>
      </c>
      <c r="E98" s="19" t="s">
        <v>419</v>
      </c>
      <c r="F98" s="21">
        <v>30</v>
      </c>
      <c r="G98" s="144">
        <f>C98/F98</f>
        <v>0</v>
      </c>
      <c r="H98" s="142"/>
      <c r="I98" s="142"/>
      <c r="J98" s="142">
        <f t="shared" ref="J98:J99" si="48">C98/F98</f>
        <v>0</v>
      </c>
      <c r="K98" s="142"/>
      <c r="L98" s="142"/>
      <c r="M98" s="142"/>
      <c r="N98" s="142"/>
      <c r="O98" s="142"/>
      <c r="P98" s="142"/>
      <c r="Q98" s="142"/>
      <c r="R98" s="142"/>
      <c r="S98" s="142"/>
      <c r="T98" s="142"/>
      <c r="U98" s="142"/>
      <c r="V98" s="142"/>
      <c r="W98" s="142"/>
      <c r="X98" s="142">
        <f>C98/F98</f>
        <v>0</v>
      </c>
      <c r="Y98" s="145"/>
      <c r="Z98" s="146"/>
    </row>
    <row r="99" spans="1:26" x14ac:dyDescent="0.3">
      <c r="A99" s="18" t="str">
        <f>DataEntry!A91</f>
        <v>78-87-5</v>
      </c>
      <c r="B99" s="18" t="str">
        <f>DataEntry!B91</f>
        <v>Dichloropropane, 1,2-</v>
      </c>
      <c r="C99" s="19">
        <f>DataEntry!C91</f>
        <v>0</v>
      </c>
      <c r="D99" s="19" t="s">
        <v>600</v>
      </c>
      <c r="E99" s="19" t="s">
        <v>419</v>
      </c>
      <c r="F99" s="21">
        <v>20</v>
      </c>
      <c r="G99" s="144"/>
      <c r="H99" s="142"/>
      <c r="I99" s="142"/>
      <c r="J99" s="142">
        <f t="shared" si="48"/>
        <v>0</v>
      </c>
      <c r="K99" s="142"/>
      <c r="L99" s="142"/>
      <c r="M99" s="142"/>
      <c r="N99" s="142"/>
      <c r="O99" s="142"/>
      <c r="P99" s="142"/>
      <c r="Q99" s="142"/>
      <c r="R99" s="142"/>
      <c r="S99" s="142"/>
      <c r="T99" s="142"/>
      <c r="U99" s="142"/>
      <c r="V99" s="142"/>
      <c r="W99" s="142"/>
      <c r="X99" s="142"/>
      <c r="Y99" s="145"/>
      <c r="Z99" s="146"/>
    </row>
    <row r="100" spans="1:26" x14ac:dyDescent="0.3">
      <c r="A100" s="18" t="str">
        <f>DataEntry!A91</f>
        <v>78-87-5</v>
      </c>
      <c r="B100" s="18" t="str">
        <f>DataEntry!B91</f>
        <v>Dichloropropane, 1,2-</v>
      </c>
      <c r="C100" s="19">
        <f>DataEntry!C91</f>
        <v>0</v>
      </c>
      <c r="D100" s="19" t="s">
        <v>600</v>
      </c>
      <c r="E100" s="19" t="s">
        <v>417</v>
      </c>
      <c r="F100" s="21">
        <v>3</v>
      </c>
      <c r="G100" s="144" t="s">
        <v>384</v>
      </c>
      <c r="H100" s="142">
        <f t="shared" ref="H100:H103" si="49">C100/F100</f>
        <v>0</v>
      </c>
      <c r="I100" s="142" t="s">
        <v>384</v>
      </c>
      <c r="J100" s="142" t="s">
        <v>384</v>
      </c>
      <c r="K100" s="142" t="s">
        <v>384</v>
      </c>
      <c r="L100" s="142" t="s">
        <v>384</v>
      </c>
      <c r="M100" s="142" t="s">
        <v>384</v>
      </c>
      <c r="N100" s="142" t="s">
        <v>384</v>
      </c>
      <c r="O100" s="142" t="s">
        <v>384</v>
      </c>
      <c r="P100" s="142" t="s">
        <v>384</v>
      </c>
      <c r="Q100" s="142" t="s">
        <v>384</v>
      </c>
      <c r="R100" s="142" t="s">
        <v>384</v>
      </c>
      <c r="S100" s="142" t="s">
        <v>384</v>
      </c>
      <c r="T100" s="142" t="s">
        <v>384</v>
      </c>
      <c r="U100" s="142" t="s">
        <v>384</v>
      </c>
      <c r="V100" s="142" t="s">
        <v>384</v>
      </c>
      <c r="W100" s="142" t="s">
        <v>384</v>
      </c>
      <c r="X100" s="142" t="s">
        <v>384</v>
      </c>
      <c r="Y100" s="145" t="s">
        <v>384</v>
      </c>
      <c r="Z100" s="146"/>
    </row>
    <row r="101" spans="1:26" x14ac:dyDescent="0.3">
      <c r="A101" s="18" t="str">
        <f>DataEntry!A92</f>
        <v>542-75-6</v>
      </c>
      <c r="B101" s="18" t="str">
        <f>DataEntry!B92</f>
        <v>Dichloropropene, 1,3-</v>
      </c>
      <c r="C101" s="19">
        <f>DataEntry!C92</f>
        <v>0</v>
      </c>
      <c r="D101" s="19" t="s">
        <v>421</v>
      </c>
      <c r="E101" s="19" t="s">
        <v>417</v>
      </c>
      <c r="F101" s="21">
        <v>2</v>
      </c>
      <c r="G101" s="144" t="s">
        <v>384</v>
      </c>
      <c r="H101" s="142">
        <f t="shared" si="49"/>
        <v>0</v>
      </c>
      <c r="I101" s="142" t="s">
        <v>384</v>
      </c>
      <c r="J101" s="142" t="s">
        <v>384</v>
      </c>
      <c r="K101" s="142" t="s">
        <v>384</v>
      </c>
      <c r="L101" s="142" t="s">
        <v>384</v>
      </c>
      <c r="M101" s="142" t="s">
        <v>384</v>
      </c>
      <c r="N101" s="142" t="s">
        <v>384</v>
      </c>
      <c r="O101" s="142" t="s">
        <v>384</v>
      </c>
      <c r="P101" s="142" t="s">
        <v>384</v>
      </c>
      <c r="Q101" s="142" t="s">
        <v>384</v>
      </c>
      <c r="R101" s="142" t="s">
        <v>384</v>
      </c>
      <c r="S101" s="142" t="s">
        <v>384</v>
      </c>
      <c r="T101" s="142" t="s">
        <v>384</v>
      </c>
      <c r="U101" s="142" t="s">
        <v>384</v>
      </c>
      <c r="V101" s="142" t="s">
        <v>384</v>
      </c>
      <c r="W101" s="142" t="s">
        <v>384</v>
      </c>
      <c r="X101" s="142" t="s">
        <v>384</v>
      </c>
      <c r="Y101" s="145" t="s">
        <v>384</v>
      </c>
      <c r="Z101" s="146"/>
    </row>
    <row r="102" spans="1:26" x14ac:dyDescent="0.3">
      <c r="A102" s="18" t="str">
        <f>DataEntry!A93</f>
        <v>60-57-1</v>
      </c>
      <c r="B102" s="18" t="str">
        <f>DataEntry!B93</f>
        <v>Dieldrin</v>
      </c>
      <c r="C102" s="19">
        <f>DataEntry!C93</f>
        <v>0</v>
      </c>
      <c r="D102" s="19" t="s">
        <v>389</v>
      </c>
      <c r="E102" s="19" t="s">
        <v>419</v>
      </c>
      <c r="F102" s="21">
        <v>0.2</v>
      </c>
      <c r="G102" s="144"/>
      <c r="H102" s="142"/>
      <c r="I102" s="142"/>
      <c r="J102" s="142">
        <f t="shared" ref="J102:J105" si="50">C102/F102</f>
        <v>0</v>
      </c>
      <c r="K102" s="142"/>
      <c r="L102" s="142"/>
      <c r="M102" s="142"/>
      <c r="N102" s="142"/>
      <c r="O102" s="142">
        <f t="shared" ref="O102" si="51">C102/F102</f>
        <v>0</v>
      </c>
      <c r="P102" s="142">
        <f t="shared" ref="P102" si="52">C102/F102</f>
        <v>0</v>
      </c>
      <c r="Q102" s="142"/>
      <c r="R102" s="142">
        <f t="shared" ref="R102:R104" si="53">C102/F102</f>
        <v>0</v>
      </c>
      <c r="S102" s="142"/>
      <c r="T102" s="142"/>
      <c r="U102" s="142"/>
      <c r="V102" s="142"/>
      <c r="W102" s="142"/>
      <c r="X102" s="142"/>
      <c r="Y102" s="145"/>
      <c r="Z102" s="146"/>
    </row>
    <row r="103" spans="1:26" x14ac:dyDescent="0.3">
      <c r="A103" s="18" t="str">
        <f>DataEntry!A93</f>
        <v>60-57-1</v>
      </c>
      <c r="B103" s="18" t="str">
        <f>DataEntry!B93</f>
        <v>Dieldrin</v>
      </c>
      <c r="C103" s="19">
        <f>DataEntry!C93</f>
        <v>0</v>
      </c>
      <c r="D103" s="19" t="s">
        <v>389</v>
      </c>
      <c r="E103" s="19" t="s">
        <v>417</v>
      </c>
      <c r="F103" s="21">
        <v>6.0000000000000001E-3</v>
      </c>
      <c r="G103" s="144"/>
      <c r="H103" s="142">
        <f t="shared" si="49"/>
        <v>0</v>
      </c>
      <c r="I103" s="142"/>
      <c r="J103" s="142"/>
      <c r="K103" s="142"/>
      <c r="L103" s="142"/>
      <c r="M103" s="142"/>
      <c r="N103" s="142"/>
      <c r="O103" s="142"/>
      <c r="P103" s="142"/>
      <c r="Q103" s="142"/>
      <c r="R103" s="142"/>
      <c r="S103" s="142"/>
      <c r="T103" s="142"/>
      <c r="U103" s="142"/>
      <c r="V103" s="142"/>
      <c r="W103" s="142"/>
      <c r="X103" s="142"/>
      <c r="Y103" s="145"/>
      <c r="Z103" s="146"/>
    </row>
    <row r="104" spans="1:26" x14ac:dyDescent="0.3">
      <c r="A104" s="18" t="str">
        <f>DataEntry!A94</f>
        <v>134-62-3</v>
      </c>
      <c r="B104" s="18" t="str">
        <f>DataEntry!B94</f>
        <v>Diethyl-meta-toluamide (DEET), N,N-</v>
      </c>
      <c r="C104" s="19">
        <f>DataEntry!C94</f>
        <v>0</v>
      </c>
      <c r="D104" s="19" t="s">
        <v>386</v>
      </c>
      <c r="E104" s="19" t="s">
        <v>419</v>
      </c>
      <c r="F104" s="21">
        <v>200</v>
      </c>
      <c r="G104" s="144" t="s">
        <v>384</v>
      </c>
      <c r="H104" s="142" t="s">
        <v>384</v>
      </c>
      <c r="I104" s="142" t="s">
        <v>384</v>
      </c>
      <c r="J104" s="142">
        <f t="shared" si="50"/>
        <v>0</v>
      </c>
      <c r="K104" s="142" t="s">
        <v>384</v>
      </c>
      <c r="L104" s="142" t="s">
        <v>384</v>
      </c>
      <c r="M104" s="142" t="s">
        <v>384</v>
      </c>
      <c r="N104" s="142" t="s">
        <v>384</v>
      </c>
      <c r="O104" s="142" t="s">
        <v>384</v>
      </c>
      <c r="P104" s="142" t="s">
        <v>384</v>
      </c>
      <c r="Q104" s="142" t="s">
        <v>384</v>
      </c>
      <c r="R104" s="142">
        <f t="shared" si="53"/>
        <v>0</v>
      </c>
      <c r="S104" s="142" t="s">
        <v>384</v>
      </c>
      <c r="T104" s="142" t="s">
        <v>384</v>
      </c>
      <c r="U104" s="142" t="s">
        <v>384</v>
      </c>
      <c r="V104" s="142" t="s">
        <v>384</v>
      </c>
      <c r="W104" s="142" t="s">
        <v>384</v>
      </c>
      <c r="X104" s="142" t="s">
        <v>384</v>
      </c>
      <c r="Y104" s="145" t="s">
        <v>384</v>
      </c>
      <c r="Z104" s="146"/>
    </row>
    <row r="105" spans="1:26" x14ac:dyDescent="0.3">
      <c r="A105" s="18" t="str">
        <f>DataEntry!A95</f>
        <v>117-81-7</v>
      </c>
      <c r="B105" s="18" t="str">
        <f>DataEntry!B95</f>
        <v>Di(2-ethylhexyl)phthalate (DEHP)</v>
      </c>
      <c r="C105" s="19">
        <f>DataEntry!C95</f>
        <v>0</v>
      </c>
      <c r="D105" s="19" t="s">
        <v>382</v>
      </c>
      <c r="E105" s="19" t="s">
        <v>419</v>
      </c>
      <c r="F105" s="21">
        <v>20</v>
      </c>
      <c r="G105" s="144" t="s">
        <v>384</v>
      </c>
      <c r="H105" s="142" t="s">
        <v>384</v>
      </c>
      <c r="I105" s="142" t="s">
        <v>384</v>
      </c>
      <c r="J105" s="142">
        <f t="shared" si="50"/>
        <v>0</v>
      </c>
      <c r="K105" s="142" t="s">
        <v>384</v>
      </c>
      <c r="L105" s="142" t="s">
        <v>384</v>
      </c>
      <c r="M105" s="142" t="s">
        <v>384</v>
      </c>
      <c r="N105" s="142" t="s">
        <v>384</v>
      </c>
      <c r="O105" s="142" t="s">
        <v>384</v>
      </c>
      <c r="P105" s="142" t="s">
        <v>384</v>
      </c>
      <c r="Q105" s="142">
        <f>C105/F105</f>
        <v>0</v>
      </c>
      <c r="R105" s="142" t="s">
        <v>384</v>
      </c>
      <c r="S105" s="142" t="s">
        <v>384</v>
      </c>
      <c r="T105" s="142" t="s">
        <v>384</v>
      </c>
      <c r="U105" s="142" t="s">
        <v>384</v>
      </c>
      <c r="V105" s="142" t="s">
        <v>384</v>
      </c>
      <c r="W105" s="142" t="s">
        <v>384</v>
      </c>
      <c r="X105" s="142" t="s">
        <v>384</v>
      </c>
      <c r="Y105" s="145" t="s">
        <v>384</v>
      </c>
      <c r="Z105" s="146"/>
    </row>
    <row r="106" spans="1:26" x14ac:dyDescent="0.3">
      <c r="A106" s="18" t="str">
        <f>DataEntry!A95</f>
        <v>117-81-7</v>
      </c>
      <c r="B106" s="18" t="str">
        <f>DataEntry!B95</f>
        <v>Di(2-ethylhexyl)phthalate (DEHP)</v>
      </c>
      <c r="C106" s="19">
        <f>DataEntry!C95</f>
        <v>0</v>
      </c>
      <c r="D106" s="19" t="s">
        <v>382</v>
      </c>
      <c r="E106" s="19" t="s">
        <v>417</v>
      </c>
      <c r="F106" s="21">
        <v>7</v>
      </c>
      <c r="G106" s="144" t="s">
        <v>384</v>
      </c>
      <c r="H106" s="142">
        <f t="shared" ref="H106" si="54">C106/F106</f>
        <v>0</v>
      </c>
      <c r="I106" s="142" t="s">
        <v>384</v>
      </c>
      <c r="J106" s="142" t="s">
        <v>384</v>
      </c>
      <c r="K106" s="142" t="s">
        <v>384</v>
      </c>
      <c r="L106" s="142" t="s">
        <v>384</v>
      </c>
      <c r="M106" s="142" t="s">
        <v>384</v>
      </c>
      <c r="N106" s="142" t="s">
        <v>384</v>
      </c>
      <c r="O106" s="142" t="s">
        <v>384</v>
      </c>
      <c r="P106" s="142" t="s">
        <v>384</v>
      </c>
      <c r="Q106" s="142" t="s">
        <v>384</v>
      </c>
      <c r="R106" s="142" t="s">
        <v>384</v>
      </c>
      <c r="S106" s="142" t="s">
        <v>384</v>
      </c>
      <c r="T106" s="142" t="s">
        <v>384</v>
      </c>
      <c r="U106" s="142" t="s">
        <v>384</v>
      </c>
      <c r="V106" s="142" t="s">
        <v>384</v>
      </c>
      <c r="W106" s="142" t="s">
        <v>384</v>
      </c>
      <c r="X106" s="142" t="s">
        <v>384</v>
      </c>
      <c r="Y106" s="145" t="s">
        <v>384</v>
      </c>
      <c r="Z106" s="146"/>
    </row>
    <row r="107" spans="1:26" x14ac:dyDescent="0.3">
      <c r="A107" s="18" t="str">
        <f>DataEntry!A96</f>
        <v>84-66-2</v>
      </c>
      <c r="B107" s="18" t="str">
        <f>DataEntry!B96</f>
        <v>Diethyl phthalate</v>
      </c>
      <c r="C107" s="19">
        <f>DataEntry!C96</f>
        <v>0</v>
      </c>
      <c r="D107" s="19" t="s">
        <v>420</v>
      </c>
      <c r="E107" s="19" t="s">
        <v>419</v>
      </c>
      <c r="F107" s="21">
        <v>6000</v>
      </c>
      <c r="G107" s="144" t="s">
        <v>384</v>
      </c>
      <c r="H107" s="142" t="s">
        <v>384</v>
      </c>
      <c r="I107" s="142" t="s">
        <v>384</v>
      </c>
      <c r="J107" s="142" t="s">
        <v>384</v>
      </c>
      <c r="K107" s="142" t="s">
        <v>384</v>
      </c>
      <c r="L107" s="142" t="s">
        <v>384</v>
      </c>
      <c r="M107" s="142" t="s">
        <v>384</v>
      </c>
      <c r="N107" s="142" t="s">
        <v>384</v>
      </c>
      <c r="O107" s="142" t="s">
        <v>384</v>
      </c>
      <c r="P107" s="142" t="s">
        <v>384</v>
      </c>
      <c r="Q107" s="142" t="s">
        <v>384</v>
      </c>
      <c r="R107" s="142" t="s">
        <v>384</v>
      </c>
      <c r="S107" s="142">
        <f t="shared" ref="S107" si="55">C107/F107</f>
        <v>0</v>
      </c>
      <c r="T107" s="142" t="s">
        <v>384</v>
      </c>
      <c r="U107" s="142" t="s">
        <v>384</v>
      </c>
      <c r="V107" s="142" t="s">
        <v>384</v>
      </c>
      <c r="W107" s="142" t="s">
        <v>384</v>
      </c>
      <c r="X107" s="142" t="s">
        <v>384</v>
      </c>
      <c r="Y107" s="145" t="s">
        <v>384</v>
      </c>
      <c r="Z107" s="146"/>
    </row>
    <row r="108" spans="1:26" x14ac:dyDescent="0.3">
      <c r="A108" s="18" t="s">
        <v>612</v>
      </c>
      <c r="B108" s="18" t="s">
        <v>614</v>
      </c>
      <c r="C108" s="19">
        <f>DataEntry!C97</f>
        <v>0</v>
      </c>
      <c r="D108" s="19" t="s">
        <v>613</v>
      </c>
      <c r="E108" s="19" t="s">
        <v>419</v>
      </c>
      <c r="F108" s="21">
        <v>7</v>
      </c>
      <c r="G108" s="144"/>
      <c r="H108" s="142"/>
      <c r="I108" s="142"/>
      <c r="J108" s="142"/>
      <c r="K108" s="142"/>
      <c r="L108" s="142"/>
      <c r="M108" s="142"/>
      <c r="N108" s="142"/>
      <c r="O108" s="142">
        <f>C108/F108</f>
        <v>0</v>
      </c>
      <c r="P108" s="142"/>
      <c r="Q108" s="142"/>
      <c r="R108" s="142"/>
      <c r="S108" s="142"/>
      <c r="T108" s="142"/>
      <c r="U108" s="142"/>
      <c r="V108" s="142"/>
      <c r="W108" s="142"/>
      <c r="X108" s="142"/>
      <c r="Y108" s="145"/>
      <c r="Z108" s="146"/>
    </row>
    <row r="109" spans="1:26" ht="28.8" x14ac:dyDescent="0.3">
      <c r="A109" s="18" t="str">
        <f>DataEntry!A98</f>
        <v>87674-68-8; 163515-14-8</v>
      </c>
      <c r="B109" s="18" t="str">
        <f>DataEntry!B98</f>
        <v>Dimethenamid and Dimethenamid-p</v>
      </c>
      <c r="C109" s="19">
        <f>DataEntry!C98</f>
        <v>0</v>
      </c>
      <c r="D109" s="19" t="s">
        <v>382</v>
      </c>
      <c r="E109" s="19" t="s">
        <v>419</v>
      </c>
      <c r="F109" s="21">
        <v>300</v>
      </c>
      <c r="G109" s="144" t="s">
        <v>384</v>
      </c>
      <c r="H109" s="142" t="s">
        <v>384</v>
      </c>
      <c r="I109" s="142" t="s">
        <v>384</v>
      </c>
      <c r="J109" s="142" t="s">
        <v>384</v>
      </c>
      <c r="K109" s="142" t="s">
        <v>384</v>
      </c>
      <c r="L109" s="142" t="s">
        <v>384</v>
      </c>
      <c r="M109" s="142" t="s">
        <v>384</v>
      </c>
      <c r="N109" s="142" t="s">
        <v>384</v>
      </c>
      <c r="O109" s="142">
        <f t="shared" ref="O109:O111" si="56">C109/F109</f>
        <v>0</v>
      </c>
      <c r="P109" s="142" t="s">
        <v>384</v>
      </c>
      <c r="Q109" s="142" t="s">
        <v>384</v>
      </c>
      <c r="R109" s="142" t="s">
        <v>384</v>
      </c>
      <c r="S109" s="142" t="s">
        <v>384</v>
      </c>
      <c r="T109" s="142" t="s">
        <v>384</v>
      </c>
      <c r="U109" s="142" t="s">
        <v>384</v>
      </c>
      <c r="V109" s="142" t="s">
        <v>384</v>
      </c>
      <c r="W109" s="142" t="s">
        <v>384</v>
      </c>
      <c r="X109" s="142" t="s">
        <v>384</v>
      </c>
      <c r="Y109" s="145" t="s">
        <v>384</v>
      </c>
      <c r="Z109" s="146"/>
    </row>
    <row r="110" spans="1:26" x14ac:dyDescent="0.3">
      <c r="A110" s="18" t="str">
        <f>DataEntry!A99</f>
        <v>205939-58-8</v>
      </c>
      <c r="B110" s="18" t="str">
        <f>DataEntry!B99</f>
        <v>Dimethenamid Ethanesulfonic acid degradate (ESA)</v>
      </c>
      <c r="C110" s="19">
        <f>DataEntry!C99</f>
        <v>0</v>
      </c>
      <c r="D110" s="19" t="s">
        <v>388</v>
      </c>
      <c r="E110" s="19" t="s">
        <v>419</v>
      </c>
      <c r="F110" s="21">
        <v>300</v>
      </c>
      <c r="G110" s="144" t="s">
        <v>384</v>
      </c>
      <c r="H110" s="142" t="s">
        <v>384</v>
      </c>
      <c r="I110" s="142" t="s">
        <v>384</v>
      </c>
      <c r="J110" s="142" t="s">
        <v>384</v>
      </c>
      <c r="K110" s="142" t="s">
        <v>384</v>
      </c>
      <c r="L110" s="142" t="s">
        <v>384</v>
      </c>
      <c r="M110" s="142" t="s">
        <v>384</v>
      </c>
      <c r="N110" s="142" t="s">
        <v>384</v>
      </c>
      <c r="O110" s="142">
        <f t="shared" si="56"/>
        <v>0</v>
      </c>
      <c r="P110" s="142" t="s">
        <v>384</v>
      </c>
      <c r="Q110" s="142" t="s">
        <v>384</v>
      </c>
      <c r="R110" s="142" t="s">
        <v>384</v>
      </c>
      <c r="S110" s="142" t="s">
        <v>384</v>
      </c>
      <c r="T110" s="142" t="s">
        <v>384</v>
      </c>
      <c r="U110" s="142" t="s">
        <v>384</v>
      </c>
      <c r="V110" s="142" t="s">
        <v>384</v>
      </c>
      <c r="W110" s="142" t="s">
        <v>384</v>
      </c>
      <c r="X110" s="142" t="s">
        <v>384</v>
      </c>
      <c r="Y110" s="145" t="s">
        <v>384</v>
      </c>
      <c r="Z110" s="146"/>
    </row>
    <row r="111" spans="1:26" x14ac:dyDescent="0.3">
      <c r="A111" s="18" t="str">
        <f>DataEntry!A100</f>
        <v>380412-59-9</v>
      </c>
      <c r="B111" s="18" t="str">
        <f>DataEntry!B100</f>
        <v>Dimethenamid Oxanilic acid degradate (OXA)</v>
      </c>
      <c r="C111" s="19">
        <f>DataEntry!C100</f>
        <v>0</v>
      </c>
      <c r="D111" s="19" t="s">
        <v>388</v>
      </c>
      <c r="E111" s="19" t="s">
        <v>419</v>
      </c>
      <c r="F111" s="21">
        <v>300</v>
      </c>
      <c r="G111" s="144" t="s">
        <v>384</v>
      </c>
      <c r="H111" s="142" t="s">
        <v>384</v>
      </c>
      <c r="I111" s="142" t="s">
        <v>384</v>
      </c>
      <c r="J111" s="142" t="s">
        <v>384</v>
      </c>
      <c r="K111" s="142" t="s">
        <v>384</v>
      </c>
      <c r="L111" s="142" t="s">
        <v>384</v>
      </c>
      <c r="M111" s="142" t="s">
        <v>384</v>
      </c>
      <c r="N111" s="142" t="s">
        <v>384</v>
      </c>
      <c r="O111" s="142">
        <f t="shared" si="56"/>
        <v>0</v>
      </c>
      <c r="P111" s="142" t="s">
        <v>384</v>
      </c>
      <c r="Q111" s="142" t="s">
        <v>384</v>
      </c>
      <c r="R111" s="142" t="s">
        <v>384</v>
      </c>
      <c r="S111" s="142" t="s">
        <v>384</v>
      </c>
      <c r="T111" s="142" t="s">
        <v>384</v>
      </c>
      <c r="U111" s="142" t="s">
        <v>384</v>
      </c>
      <c r="V111" s="142" t="s">
        <v>384</v>
      </c>
      <c r="W111" s="142" t="s">
        <v>384</v>
      </c>
      <c r="X111" s="142" t="s">
        <v>384</v>
      </c>
      <c r="Y111" s="145" t="s">
        <v>384</v>
      </c>
      <c r="Z111" s="146"/>
    </row>
    <row r="112" spans="1:26" x14ac:dyDescent="0.3">
      <c r="A112" s="18" t="str">
        <f>DataEntry!A101</f>
        <v>105-67-9</v>
      </c>
      <c r="B112" s="18" t="str">
        <f>DataEntry!B101</f>
        <v>Dimethylphenol, 2,4-</v>
      </c>
      <c r="C112" s="19">
        <f>DataEntry!C101</f>
        <v>0</v>
      </c>
      <c r="D112" s="19" t="s">
        <v>420</v>
      </c>
      <c r="E112" s="19" t="s">
        <v>419</v>
      </c>
      <c r="F112" s="21">
        <v>100</v>
      </c>
      <c r="G112" s="144" t="s">
        <v>384</v>
      </c>
      <c r="H112" s="142" t="s">
        <v>384</v>
      </c>
      <c r="I112" s="142" t="s">
        <v>384</v>
      </c>
      <c r="J112" s="142" t="s">
        <v>384</v>
      </c>
      <c r="K112" s="142" t="s">
        <v>384</v>
      </c>
      <c r="L112" s="142" t="s">
        <v>384</v>
      </c>
      <c r="M112" s="142" t="s">
        <v>384</v>
      </c>
      <c r="N112" s="142">
        <f t="shared" ref="N112" si="57">C112/F112</f>
        <v>0</v>
      </c>
      <c r="O112" s="142" t="s">
        <v>384</v>
      </c>
      <c r="P112" s="142" t="s">
        <v>384</v>
      </c>
      <c r="Q112" s="142" t="s">
        <v>384</v>
      </c>
      <c r="R112" s="142">
        <f t="shared" ref="R112" si="58">C112/F112</f>
        <v>0</v>
      </c>
      <c r="S112" s="142" t="s">
        <v>384</v>
      </c>
      <c r="T112" s="142" t="s">
        <v>384</v>
      </c>
      <c r="U112" s="142" t="s">
        <v>384</v>
      </c>
      <c r="V112" s="142" t="s">
        <v>384</v>
      </c>
      <c r="W112" s="142" t="s">
        <v>384</v>
      </c>
      <c r="X112" s="142" t="s">
        <v>384</v>
      </c>
      <c r="Y112" s="145" t="s">
        <v>384</v>
      </c>
      <c r="Z112" s="146"/>
    </row>
    <row r="113" spans="1:26" x14ac:dyDescent="0.3">
      <c r="A113" s="18" t="str">
        <f>DataEntry!A102</f>
        <v>131-11-3</v>
      </c>
      <c r="B113" s="18" t="str">
        <f>DataEntry!B102</f>
        <v>Dimethyl phthalate</v>
      </c>
      <c r="C113" s="19">
        <f>DataEntry!C102</f>
        <v>0</v>
      </c>
      <c r="D113" s="19" t="s">
        <v>421</v>
      </c>
      <c r="E113" s="19" t="s">
        <v>419</v>
      </c>
      <c r="F113" s="21">
        <v>70000</v>
      </c>
      <c r="G113" s="144" t="s">
        <v>384</v>
      </c>
      <c r="H113" s="142" t="s">
        <v>384</v>
      </c>
      <c r="I113" s="142" t="s">
        <v>384</v>
      </c>
      <c r="J113" s="142" t="s">
        <v>384</v>
      </c>
      <c r="K113" s="142" t="s">
        <v>384</v>
      </c>
      <c r="L113" s="142" t="s">
        <v>384</v>
      </c>
      <c r="M113" s="142" t="s">
        <v>384</v>
      </c>
      <c r="N113" s="142" t="s">
        <v>384</v>
      </c>
      <c r="O113" s="142" t="s">
        <v>384</v>
      </c>
      <c r="P113" s="142" t="s">
        <v>384</v>
      </c>
      <c r="Q113" s="142" t="s">
        <v>384</v>
      </c>
      <c r="R113" s="142" t="s">
        <v>384</v>
      </c>
      <c r="S113" s="142" t="s">
        <v>384</v>
      </c>
      <c r="T113" s="142">
        <f>C113/F113</f>
        <v>0</v>
      </c>
      <c r="U113" s="142" t="s">
        <v>384</v>
      </c>
      <c r="V113" s="142" t="s">
        <v>384</v>
      </c>
      <c r="W113" s="142" t="s">
        <v>384</v>
      </c>
      <c r="X113" s="142" t="s">
        <v>384</v>
      </c>
      <c r="Y113" s="145" t="s">
        <v>384</v>
      </c>
      <c r="Z113" s="146"/>
    </row>
    <row r="114" spans="1:26" x14ac:dyDescent="0.3">
      <c r="A114" s="18" t="str">
        <f>DataEntry!A103</f>
        <v>51-28-5</v>
      </c>
      <c r="B114" s="18" t="str">
        <f>DataEntry!B103</f>
        <v>Dinitrophenol, 2,4-</v>
      </c>
      <c r="C114" s="19">
        <f>DataEntry!C103</f>
        <v>0</v>
      </c>
      <c r="D114" s="19" t="s">
        <v>421</v>
      </c>
      <c r="E114" s="19" t="s">
        <v>419</v>
      </c>
      <c r="F114" s="21">
        <v>10</v>
      </c>
      <c r="G114" s="144" t="s">
        <v>384</v>
      </c>
      <c r="H114" s="142" t="s">
        <v>384</v>
      </c>
      <c r="I114" s="142" t="s">
        <v>384</v>
      </c>
      <c r="J114" s="142" t="s">
        <v>384</v>
      </c>
      <c r="K114" s="142">
        <f>C114/F114</f>
        <v>0</v>
      </c>
      <c r="L114" s="142" t="s">
        <v>384</v>
      </c>
      <c r="M114" s="142" t="s">
        <v>384</v>
      </c>
      <c r="N114" s="142" t="s">
        <v>384</v>
      </c>
      <c r="O114" s="142" t="s">
        <v>384</v>
      </c>
      <c r="P114" s="142" t="s">
        <v>384</v>
      </c>
      <c r="Q114" s="142" t="s">
        <v>384</v>
      </c>
      <c r="R114" s="142" t="s">
        <v>384</v>
      </c>
      <c r="S114" s="142" t="s">
        <v>384</v>
      </c>
      <c r="T114" s="142" t="s">
        <v>384</v>
      </c>
      <c r="U114" s="142" t="s">
        <v>384</v>
      </c>
      <c r="V114" s="142" t="s">
        <v>384</v>
      </c>
      <c r="W114" s="142" t="s">
        <v>384</v>
      </c>
      <c r="X114" s="142" t="s">
        <v>384</v>
      </c>
      <c r="Y114" s="145" t="s">
        <v>384</v>
      </c>
      <c r="Z114" s="146"/>
    </row>
    <row r="115" spans="1:26" x14ac:dyDescent="0.3">
      <c r="A115" s="18" t="str">
        <f>DataEntry!A104</f>
        <v>88-85-7</v>
      </c>
      <c r="B115" s="18" t="str">
        <f>DataEntry!B104</f>
        <v>Dinoseb</v>
      </c>
      <c r="C115" s="19">
        <f>DataEntry!C104</f>
        <v>0</v>
      </c>
      <c r="D115" s="19" t="s">
        <v>389</v>
      </c>
      <c r="E115" s="19" t="s">
        <v>419</v>
      </c>
      <c r="F115" s="21">
        <v>8</v>
      </c>
      <c r="G115" s="144"/>
      <c r="H115" s="142"/>
      <c r="I115" s="142"/>
      <c r="J115" s="142">
        <f t="shared" ref="J115" si="59">C115/F115</f>
        <v>0</v>
      </c>
      <c r="K115" s="142"/>
      <c r="L115" s="142"/>
      <c r="M115" s="142"/>
      <c r="N115" s="142"/>
      <c r="O115" s="142"/>
      <c r="P115" s="142"/>
      <c r="Q115" s="142"/>
      <c r="R115" s="142"/>
      <c r="S115" s="142"/>
      <c r="T115" s="142"/>
      <c r="U115" s="142"/>
      <c r="V115" s="142"/>
      <c r="W115" s="142"/>
      <c r="X115" s="142"/>
      <c r="Y115" s="145"/>
      <c r="Z115" s="146"/>
    </row>
    <row r="116" spans="1:26" x14ac:dyDescent="0.3">
      <c r="A116" s="18" t="str">
        <f>DataEntry!A105</f>
        <v>123-91-1</v>
      </c>
      <c r="B116" s="18" t="str">
        <f>DataEntry!B105</f>
        <v>Dioxane, 1,4-</v>
      </c>
      <c r="C116" s="19">
        <f>DataEntry!C105</f>
        <v>0</v>
      </c>
      <c r="D116" s="19" t="s">
        <v>386</v>
      </c>
      <c r="E116" s="19" t="s">
        <v>419</v>
      </c>
      <c r="F116" s="21">
        <v>100</v>
      </c>
      <c r="G116" s="144" t="s">
        <v>384</v>
      </c>
      <c r="H116" s="142" t="s">
        <v>384</v>
      </c>
      <c r="I116" s="142" t="s">
        <v>384</v>
      </c>
      <c r="J116" s="142" t="s">
        <v>384</v>
      </c>
      <c r="K116" s="142" t="s">
        <v>384</v>
      </c>
      <c r="L116" s="142" t="s">
        <v>384</v>
      </c>
      <c r="M116" s="142" t="s">
        <v>384</v>
      </c>
      <c r="N116" s="142" t="s">
        <v>384</v>
      </c>
      <c r="O116" s="142">
        <f t="shared" ref="O116" si="60">C116/F116</f>
        <v>0</v>
      </c>
      <c r="P116" s="142" t="s">
        <v>384</v>
      </c>
      <c r="Q116" s="142" t="s">
        <v>384</v>
      </c>
      <c r="R116" s="142" t="s">
        <v>384</v>
      </c>
      <c r="S116" s="142" t="s">
        <v>384</v>
      </c>
      <c r="T116" s="142">
        <f>C116/F116</f>
        <v>0</v>
      </c>
      <c r="U116" s="142">
        <f>C116/F116</f>
        <v>0</v>
      </c>
      <c r="V116" s="142" t="s">
        <v>384</v>
      </c>
      <c r="W116" s="142" t="s">
        <v>384</v>
      </c>
      <c r="X116" s="142" t="s">
        <v>384</v>
      </c>
      <c r="Y116" s="145" t="s">
        <v>384</v>
      </c>
      <c r="Z116" s="146"/>
    </row>
    <row r="117" spans="1:26" x14ac:dyDescent="0.3">
      <c r="A117" s="18" t="str">
        <f>DataEntry!A105</f>
        <v>123-91-1</v>
      </c>
      <c r="B117" s="18" t="str">
        <f>DataEntry!B105</f>
        <v>Dioxane, 1,4-</v>
      </c>
      <c r="C117" s="19">
        <f>DataEntry!C105</f>
        <v>0</v>
      </c>
      <c r="D117" s="19" t="s">
        <v>386</v>
      </c>
      <c r="E117" s="19" t="s">
        <v>417</v>
      </c>
      <c r="F117" s="21">
        <v>1</v>
      </c>
      <c r="G117" s="144" t="s">
        <v>384</v>
      </c>
      <c r="H117" s="142">
        <f t="shared" ref="H117" si="61">C117/F117</f>
        <v>0</v>
      </c>
      <c r="I117" s="142" t="s">
        <v>384</v>
      </c>
      <c r="J117" s="142" t="s">
        <v>384</v>
      </c>
      <c r="K117" s="142" t="s">
        <v>384</v>
      </c>
      <c r="L117" s="142" t="s">
        <v>384</v>
      </c>
      <c r="M117" s="142" t="s">
        <v>384</v>
      </c>
      <c r="N117" s="142" t="s">
        <v>384</v>
      </c>
      <c r="O117" s="142" t="s">
        <v>384</v>
      </c>
      <c r="P117" s="142" t="s">
        <v>384</v>
      </c>
      <c r="Q117" s="142" t="s">
        <v>384</v>
      </c>
      <c r="R117" s="142" t="s">
        <v>384</v>
      </c>
      <c r="S117" s="142" t="s">
        <v>384</v>
      </c>
      <c r="T117" s="142" t="s">
        <v>384</v>
      </c>
      <c r="U117" s="142" t="s">
        <v>384</v>
      </c>
      <c r="V117" s="142" t="s">
        <v>384</v>
      </c>
      <c r="W117" s="142" t="s">
        <v>384</v>
      </c>
      <c r="X117" s="142" t="s">
        <v>384</v>
      </c>
      <c r="Y117" s="145" t="s">
        <v>384</v>
      </c>
      <c r="Z117" s="146"/>
    </row>
    <row r="118" spans="1:26" x14ac:dyDescent="0.3">
      <c r="A118" s="18" t="str">
        <f>DataEntry!A106</f>
        <v>298-04-4</v>
      </c>
      <c r="B118" s="18" t="str">
        <f>DataEntry!B106</f>
        <v>Disulfoton</v>
      </c>
      <c r="C118" s="19">
        <f>DataEntry!C106</f>
        <v>0</v>
      </c>
      <c r="D118" s="19" t="s">
        <v>421</v>
      </c>
      <c r="E118" s="19" t="s">
        <v>419</v>
      </c>
      <c r="F118" s="21">
        <v>0.3</v>
      </c>
      <c r="G118" s="144" t="s">
        <v>384</v>
      </c>
      <c r="H118" s="142" t="s">
        <v>384</v>
      </c>
      <c r="I118" s="142" t="s">
        <v>384</v>
      </c>
      <c r="J118" s="142" t="s">
        <v>384</v>
      </c>
      <c r="K118" s="142" t="s">
        <v>384</v>
      </c>
      <c r="L118" s="142" t="s">
        <v>384</v>
      </c>
      <c r="M118" s="142" t="s">
        <v>384</v>
      </c>
      <c r="N118" s="142" t="s">
        <v>384</v>
      </c>
      <c r="O118" s="142" t="s">
        <v>384</v>
      </c>
      <c r="P118" s="142" t="s">
        <v>384</v>
      </c>
      <c r="Q118" s="142" t="s">
        <v>384</v>
      </c>
      <c r="R118" s="142">
        <f t="shared" ref="R118" si="62">C118/F118</f>
        <v>0</v>
      </c>
      <c r="S118" s="142" t="s">
        <v>384</v>
      </c>
      <c r="T118" s="142" t="s">
        <v>384</v>
      </c>
      <c r="U118" s="142" t="s">
        <v>384</v>
      </c>
      <c r="V118" s="142" t="s">
        <v>384</v>
      </c>
      <c r="W118" s="142" t="s">
        <v>384</v>
      </c>
      <c r="X118" s="142" t="s">
        <v>384</v>
      </c>
      <c r="Y118" s="145" t="s">
        <v>384</v>
      </c>
      <c r="Z118" s="146"/>
    </row>
    <row r="119" spans="1:26" x14ac:dyDescent="0.3">
      <c r="A119" s="18" t="str">
        <f>DataEntry!A107</f>
        <v>57-63-6</v>
      </c>
      <c r="B119" s="18" t="str">
        <f>DataEntry!B107</f>
        <v>17α-Ethinylestradiol</v>
      </c>
      <c r="C119" s="19">
        <f>DataEntry!C107</f>
        <v>0</v>
      </c>
      <c r="D119" s="19" t="s">
        <v>600</v>
      </c>
      <c r="E119" s="19" t="s">
        <v>419</v>
      </c>
      <c r="F119" s="21">
        <v>2.0000000000000001E-4</v>
      </c>
      <c r="G119" s="144"/>
      <c r="H119" s="142"/>
      <c r="I119" s="142"/>
      <c r="J119" s="142">
        <f t="shared" ref="J119" si="63">C119/F119</f>
        <v>0</v>
      </c>
      <c r="K119" s="142"/>
      <c r="L119" s="142"/>
      <c r="M119" s="142"/>
      <c r="N119" s="142"/>
      <c r="O119" s="142"/>
      <c r="P119" s="142"/>
      <c r="Q119" s="142"/>
      <c r="R119" s="142"/>
      <c r="S119" s="142"/>
      <c r="T119" s="142"/>
      <c r="U119" s="142"/>
      <c r="V119" s="142"/>
      <c r="W119" s="142"/>
      <c r="X119" s="142"/>
      <c r="Y119" s="145"/>
      <c r="Z119" s="146"/>
    </row>
    <row r="120" spans="1:26" x14ac:dyDescent="0.3">
      <c r="A120" s="18" t="str">
        <f>DataEntry!A108</f>
        <v>100-41-4</v>
      </c>
      <c r="B120" s="18" t="str">
        <f>DataEntry!B108</f>
        <v>Ethylbenzene</v>
      </c>
      <c r="C120" s="19">
        <f>DataEntry!C108</f>
        <v>0</v>
      </c>
      <c r="D120" s="19" t="s">
        <v>600</v>
      </c>
      <c r="E120" s="19" t="s">
        <v>419</v>
      </c>
      <c r="F120" s="21">
        <v>40</v>
      </c>
      <c r="G120" s="144"/>
      <c r="H120" s="142"/>
      <c r="I120" s="142"/>
      <c r="J120" s="142"/>
      <c r="K120" s="142"/>
      <c r="L120" s="142"/>
      <c r="M120" s="142"/>
      <c r="N120" s="142"/>
      <c r="O120" s="142">
        <f t="shared" ref="O120:O126" si="64">C120/F120</f>
        <v>0</v>
      </c>
      <c r="P120" s="142"/>
      <c r="Q120" s="142"/>
      <c r="R120" s="142"/>
      <c r="S120" s="142"/>
      <c r="T120" s="142">
        <f>C120/F120</f>
        <v>0</v>
      </c>
      <c r="U120" s="142"/>
      <c r="V120" s="142"/>
      <c r="W120" s="142"/>
      <c r="X120" s="142"/>
      <c r="Y120" s="145"/>
      <c r="Z120" s="146"/>
    </row>
    <row r="121" spans="1:26" x14ac:dyDescent="0.3">
      <c r="A121" s="18" t="str">
        <f>DataEntry!A109</f>
        <v>759-94-4</v>
      </c>
      <c r="B121" s="18" t="str">
        <f>DataEntry!B109</f>
        <v>Ethyl dipropylthiocarbamate, S-(EPTC)</v>
      </c>
      <c r="C121" s="19">
        <f>DataEntry!C109</f>
        <v>0</v>
      </c>
      <c r="D121" s="19" t="s">
        <v>389</v>
      </c>
      <c r="E121" s="19" t="s">
        <v>419</v>
      </c>
      <c r="F121" s="21">
        <v>40</v>
      </c>
      <c r="G121" s="144" t="s">
        <v>384</v>
      </c>
      <c r="H121" s="142" t="s">
        <v>384</v>
      </c>
      <c r="I121" s="142">
        <f>C121/F121</f>
        <v>0</v>
      </c>
      <c r="J121" s="142" t="s">
        <v>384</v>
      </c>
      <c r="K121" s="142" t="s">
        <v>384</v>
      </c>
      <c r="L121" s="142" t="s">
        <v>384</v>
      </c>
      <c r="M121" s="142" t="s">
        <v>384</v>
      </c>
      <c r="N121" s="142" t="s">
        <v>384</v>
      </c>
      <c r="O121" s="142" t="s">
        <v>384</v>
      </c>
      <c r="P121" s="142" t="s">
        <v>384</v>
      </c>
      <c r="Q121" s="142" t="s">
        <v>384</v>
      </c>
      <c r="R121" s="142" t="s">
        <v>384</v>
      </c>
      <c r="S121" s="142" t="s">
        <v>384</v>
      </c>
      <c r="T121" s="142" t="s">
        <v>384</v>
      </c>
      <c r="U121" s="142" t="s">
        <v>384</v>
      </c>
      <c r="V121" s="142" t="s">
        <v>384</v>
      </c>
      <c r="W121" s="142" t="s">
        <v>384</v>
      </c>
      <c r="X121" s="142" t="s">
        <v>384</v>
      </c>
      <c r="Y121" s="145" t="s">
        <v>384</v>
      </c>
      <c r="Z121" s="146"/>
    </row>
    <row r="122" spans="1:26" x14ac:dyDescent="0.3">
      <c r="A122" s="18" t="str">
        <f>DataEntry!A110</f>
        <v>60-29-7</v>
      </c>
      <c r="B122" s="18" t="str">
        <f>DataEntry!B110</f>
        <v>Ethyl ether</v>
      </c>
      <c r="C122" s="19">
        <f>DataEntry!C110</f>
        <v>0</v>
      </c>
      <c r="D122" s="19" t="s">
        <v>406</v>
      </c>
      <c r="E122" s="19" t="s">
        <v>419</v>
      </c>
      <c r="F122" s="21">
        <v>200</v>
      </c>
      <c r="G122" s="144" t="s">
        <v>384</v>
      </c>
      <c r="H122" s="142" t="s">
        <v>384</v>
      </c>
      <c r="I122" s="142" t="s">
        <v>384</v>
      </c>
      <c r="J122" s="142" t="s">
        <v>384</v>
      </c>
      <c r="K122" s="142" t="s">
        <v>384</v>
      </c>
      <c r="L122" s="142" t="s">
        <v>384</v>
      </c>
      <c r="M122" s="142" t="s">
        <v>384</v>
      </c>
      <c r="N122" s="142" t="s">
        <v>384</v>
      </c>
      <c r="O122" s="142">
        <f t="shared" si="64"/>
        <v>0</v>
      </c>
      <c r="P122" s="142" t="s">
        <v>384</v>
      </c>
      <c r="Q122" s="142" t="s">
        <v>384</v>
      </c>
      <c r="R122" s="142"/>
      <c r="S122" s="142" t="s">
        <v>384</v>
      </c>
      <c r="T122" s="142">
        <f t="shared" ref="T122:T124" si="65">C122/F122</f>
        <v>0</v>
      </c>
      <c r="U122" s="142" t="s">
        <v>384</v>
      </c>
      <c r="V122" s="142" t="s">
        <v>384</v>
      </c>
      <c r="W122" s="142" t="s">
        <v>384</v>
      </c>
      <c r="X122" s="142" t="s">
        <v>384</v>
      </c>
      <c r="Y122" s="145" t="s">
        <v>384</v>
      </c>
      <c r="Z122" s="146"/>
    </row>
    <row r="123" spans="1:26" x14ac:dyDescent="0.3">
      <c r="A123" s="18" t="str">
        <f>DataEntry!A111</f>
        <v>107-21-1</v>
      </c>
      <c r="B123" s="18" t="str">
        <f>DataEntry!B111</f>
        <v>Ethylene glycol</v>
      </c>
      <c r="C123" s="19">
        <f>DataEntry!C111</f>
        <v>0</v>
      </c>
      <c r="D123" s="19" t="s">
        <v>600</v>
      </c>
      <c r="E123" s="19" t="s">
        <v>419</v>
      </c>
      <c r="F123" s="21">
        <v>2000</v>
      </c>
      <c r="G123" s="144"/>
      <c r="H123" s="142"/>
      <c r="I123" s="142"/>
      <c r="J123" s="142">
        <f t="shared" ref="J123" si="66">C123/F123</f>
        <v>0</v>
      </c>
      <c r="K123" s="142"/>
      <c r="L123" s="142"/>
      <c r="M123" s="142"/>
      <c r="N123" s="142"/>
      <c r="O123" s="142"/>
      <c r="P123" s="142"/>
      <c r="Q123" s="142">
        <f>C123/F123</f>
        <v>0</v>
      </c>
      <c r="R123" s="142"/>
      <c r="S123" s="142"/>
      <c r="T123" s="142">
        <f t="shared" si="65"/>
        <v>0</v>
      </c>
      <c r="U123" s="142"/>
      <c r="V123" s="142"/>
      <c r="W123" s="142"/>
      <c r="X123" s="142"/>
      <c r="Y123" s="145"/>
      <c r="Z123" s="146"/>
    </row>
    <row r="124" spans="1:26" x14ac:dyDescent="0.3">
      <c r="A124" s="18" t="str">
        <f>DataEntry!A112</f>
        <v>206-44-0</v>
      </c>
      <c r="B124" s="18" t="str">
        <f>DataEntry!B112</f>
        <v>Fluoranthene</v>
      </c>
      <c r="C124" s="19">
        <f>DataEntry!C112</f>
        <v>0</v>
      </c>
      <c r="D124" s="19" t="s">
        <v>389</v>
      </c>
      <c r="E124" s="19" t="s">
        <v>419</v>
      </c>
      <c r="F124" s="21">
        <v>70</v>
      </c>
      <c r="G124" s="144"/>
      <c r="H124" s="142"/>
      <c r="I124" s="142"/>
      <c r="J124" s="142"/>
      <c r="K124" s="142"/>
      <c r="L124" s="142"/>
      <c r="M124" s="142"/>
      <c r="N124" s="142"/>
      <c r="O124" s="142">
        <f t="shared" si="64"/>
        <v>0</v>
      </c>
      <c r="P124" s="142"/>
      <c r="Q124" s="142"/>
      <c r="R124" s="142"/>
      <c r="S124" s="142"/>
      <c r="T124" s="142">
        <f t="shared" si="65"/>
        <v>0</v>
      </c>
      <c r="U124" s="142"/>
      <c r="V124" s="142"/>
      <c r="W124" s="142"/>
      <c r="X124" s="142"/>
      <c r="Y124" s="145"/>
      <c r="Z124" s="146"/>
    </row>
    <row r="125" spans="1:26" x14ac:dyDescent="0.3">
      <c r="A125" s="18" t="str">
        <f>DataEntry!A113</f>
        <v>86-73-7</v>
      </c>
      <c r="B125" s="18" t="str">
        <f>DataEntry!B113</f>
        <v>Fluorene</v>
      </c>
      <c r="C125" s="19">
        <f>DataEntry!C113</f>
        <v>0</v>
      </c>
      <c r="D125" s="19" t="s">
        <v>600</v>
      </c>
      <c r="E125" s="19" t="s">
        <v>419</v>
      </c>
      <c r="F125" s="21">
        <v>80</v>
      </c>
      <c r="G125" s="144"/>
      <c r="H125" s="142"/>
      <c r="I125" s="142"/>
      <c r="J125" s="142"/>
      <c r="K125" s="142"/>
      <c r="L125" s="142"/>
      <c r="M125" s="142"/>
      <c r="N125" s="142">
        <f t="shared" ref="N125" si="67">C125/F125</f>
        <v>0</v>
      </c>
      <c r="O125" s="142"/>
      <c r="P125" s="142"/>
      <c r="Q125" s="142"/>
      <c r="R125" s="142"/>
      <c r="S125" s="142"/>
      <c r="T125" s="142"/>
      <c r="U125" s="142"/>
      <c r="V125" s="142"/>
      <c r="W125" s="142">
        <f>C125/F125</f>
        <v>0</v>
      </c>
      <c r="X125" s="142"/>
      <c r="Y125" s="145"/>
      <c r="Z125" s="146"/>
    </row>
    <row r="126" spans="1:26" x14ac:dyDescent="0.3">
      <c r="A126" s="18" t="str">
        <f>DataEntry!A114</f>
        <v>72178-02-0</v>
      </c>
      <c r="B126" s="18" t="str">
        <f>DataEntry!B114</f>
        <v>Fomesafen</v>
      </c>
      <c r="C126" s="19">
        <f>DataEntry!C114</f>
        <v>0</v>
      </c>
      <c r="D126" s="19" t="s">
        <v>600</v>
      </c>
      <c r="E126" s="19" t="s">
        <v>419</v>
      </c>
      <c r="F126" s="21">
        <v>20</v>
      </c>
      <c r="G126" s="144"/>
      <c r="H126" s="142"/>
      <c r="I126" s="142"/>
      <c r="J126" s="142"/>
      <c r="K126" s="142"/>
      <c r="L126" s="142"/>
      <c r="M126" s="142"/>
      <c r="N126" s="142"/>
      <c r="O126" s="142">
        <f t="shared" si="64"/>
        <v>0</v>
      </c>
      <c r="P126" s="142"/>
      <c r="Q126" s="142"/>
      <c r="R126" s="142"/>
      <c r="S126" s="142"/>
      <c r="T126" s="142"/>
      <c r="U126" s="142"/>
      <c r="V126" s="142"/>
      <c r="W126" s="142"/>
      <c r="X126" s="142"/>
      <c r="Y126" s="145"/>
      <c r="Z126" s="146"/>
    </row>
    <row r="127" spans="1:26" x14ac:dyDescent="0.3">
      <c r="A127" s="18" t="str">
        <f>DataEntry!A115</f>
        <v>50-00-0</v>
      </c>
      <c r="B127" s="18" t="str">
        <f>DataEntry!B115</f>
        <v>Formaldehyde</v>
      </c>
      <c r="C127" s="19">
        <f>DataEntry!C115</f>
        <v>0</v>
      </c>
      <c r="D127" s="19" t="s">
        <v>421</v>
      </c>
      <c r="E127" s="19" t="s">
        <v>419</v>
      </c>
      <c r="F127" s="21">
        <v>1000</v>
      </c>
      <c r="G127" s="144" t="s">
        <v>384</v>
      </c>
      <c r="H127" s="142" t="s">
        <v>384</v>
      </c>
      <c r="I127" s="142" t="s">
        <v>384</v>
      </c>
      <c r="J127" s="142" t="s">
        <v>384</v>
      </c>
      <c r="K127" s="142" t="s">
        <v>384</v>
      </c>
      <c r="L127" s="142" t="s">
        <v>384</v>
      </c>
      <c r="M127" s="142">
        <f t="shared" ref="M127:M128" si="68">C127/F127</f>
        <v>0</v>
      </c>
      <c r="N127" s="142" t="s">
        <v>384</v>
      </c>
      <c r="O127" s="142" t="s">
        <v>384</v>
      </c>
      <c r="P127" s="142" t="s">
        <v>384</v>
      </c>
      <c r="Q127" s="142" t="s">
        <v>384</v>
      </c>
      <c r="R127" s="142" t="s">
        <v>384</v>
      </c>
      <c r="S127" s="142" t="s">
        <v>384</v>
      </c>
      <c r="T127" s="142" t="s">
        <v>384</v>
      </c>
      <c r="U127" s="142" t="s">
        <v>384</v>
      </c>
      <c r="V127" s="142" t="s">
        <v>384</v>
      </c>
      <c r="W127" s="142" t="s">
        <v>384</v>
      </c>
      <c r="X127" s="142" t="s">
        <v>384</v>
      </c>
      <c r="Y127" s="145" t="s">
        <v>384</v>
      </c>
      <c r="Z127" s="146"/>
    </row>
    <row r="128" spans="1:26" ht="129.6" x14ac:dyDescent="0.3">
      <c r="A128" s="18" t="str">
        <f>DataEntry!A116</f>
        <v>1071-83-6 (acid); 38641-94-0 (isopropylamine salt); 40465-76-7 (ethanolamine salt); 34494-04-7 (dimethylamine salt); 114370-14-8 (ammonium salt); 39600-42-5 (potassium salt)</v>
      </c>
      <c r="B128" s="18" t="str">
        <f>DataEntry!B116</f>
        <v>Glyphosate</v>
      </c>
      <c r="C128" s="19">
        <f>DataEntry!C116</f>
        <v>0</v>
      </c>
      <c r="D128" s="19" t="s">
        <v>405</v>
      </c>
      <c r="E128" s="19" t="s">
        <v>419</v>
      </c>
      <c r="F128" s="21">
        <v>500</v>
      </c>
      <c r="G128" s="144"/>
      <c r="H128" s="142"/>
      <c r="I128" s="142"/>
      <c r="J128" s="142"/>
      <c r="K128" s="142"/>
      <c r="L128" s="142"/>
      <c r="M128" s="142">
        <f t="shared" si="68"/>
        <v>0</v>
      </c>
      <c r="N128" s="142"/>
      <c r="O128" s="142"/>
      <c r="P128" s="142"/>
      <c r="Q128" s="142"/>
      <c r="R128" s="142"/>
      <c r="S128" s="142"/>
      <c r="T128" s="142"/>
      <c r="U128" s="142"/>
      <c r="V128" s="142"/>
      <c r="W128" s="142"/>
      <c r="X128" s="142"/>
      <c r="Y128" s="145"/>
      <c r="Z128" s="146"/>
    </row>
    <row r="129" spans="1:26" x14ac:dyDescent="0.3">
      <c r="A129" s="18" t="str">
        <f>DataEntry!A117</f>
        <v>76-44-8</v>
      </c>
      <c r="B129" s="18" t="str">
        <f>DataEntry!B117</f>
        <v>Heptachlor</v>
      </c>
      <c r="C129" s="19">
        <f>DataEntry!C117</f>
        <v>0</v>
      </c>
      <c r="D129" s="19" t="s">
        <v>420</v>
      </c>
      <c r="E129" s="19" t="s">
        <v>417</v>
      </c>
      <c r="F129" s="21">
        <v>0.08</v>
      </c>
      <c r="G129" s="144" t="s">
        <v>384</v>
      </c>
      <c r="H129" s="142">
        <f t="shared" ref="H129:H131" si="69">C129/F129</f>
        <v>0</v>
      </c>
      <c r="I129" s="142" t="s">
        <v>384</v>
      </c>
      <c r="J129" s="142" t="s">
        <v>384</v>
      </c>
      <c r="K129" s="142" t="s">
        <v>384</v>
      </c>
      <c r="L129" s="142" t="s">
        <v>384</v>
      </c>
      <c r="M129" s="142" t="s">
        <v>384</v>
      </c>
      <c r="N129" s="142" t="s">
        <v>384</v>
      </c>
      <c r="O129" s="142" t="s">
        <v>384</v>
      </c>
      <c r="P129" s="142" t="s">
        <v>384</v>
      </c>
      <c r="Q129" s="142" t="s">
        <v>384</v>
      </c>
      <c r="R129" s="142" t="s">
        <v>384</v>
      </c>
      <c r="S129" s="142" t="s">
        <v>384</v>
      </c>
      <c r="T129" s="142" t="s">
        <v>384</v>
      </c>
      <c r="U129" s="142" t="s">
        <v>384</v>
      </c>
      <c r="V129" s="142" t="s">
        <v>384</v>
      </c>
      <c r="W129" s="142" t="s">
        <v>384</v>
      </c>
      <c r="X129" s="142" t="s">
        <v>384</v>
      </c>
      <c r="Y129" s="145" t="s">
        <v>384</v>
      </c>
      <c r="Z129" s="146"/>
    </row>
    <row r="130" spans="1:26" x14ac:dyDescent="0.3">
      <c r="A130" s="18" t="str">
        <f>DataEntry!A118</f>
        <v>1024-57-3</v>
      </c>
      <c r="B130" s="18" t="str">
        <f>DataEntry!B118</f>
        <v>Heptachlor epoxide</v>
      </c>
      <c r="C130" s="19">
        <f>DataEntry!C118</f>
        <v>0</v>
      </c>
      <c r="D130" s="19" t="s">
        <v>420</v>
      </c>
      <c r="E130" s="19" t="s">
        <v>417</v>
      </c>
      <c r="F130" s="21">
        <v>0.04</v>
      </c>
      <c r="G130" s="144" t="s">
        <v>384</v>
      </c>
      <c r="H130" s="142">
        <f t="shared" si="69"/>
        <v>0</v>
      </c>
      <c r="I130" s="142" t="s">
        <v>384</v>
      </c>
      <c r="J130" s="142" t="s">
        <v>384</v>
      </c>
      <c r="K130" s="142" t="s">
        <v>384</v>
      </c>
      <c r="L130" s="142" t="s">
        <v>384</v>
      </c>
      <c r="M130" s="142" t="s">
        <v>384</v>
      </c>
      <c r="N130" s="142" t="s">
        <v>384</v>
      </c>
      <c r="O130" s="142" t="s">
        <v>384</v>
      </c>
      <c r="P130" s="142" t="s">
        <v>384</v>
      </c>
      <c r="Q130" s="142" t="s">
        <v>384</v>
      </c>
      <c r="R130" s="142" t="s">
        <v>384</v>
      </c>
      <c r="S130" s="142" t="s">
        <v>384</v>
      </c>
      <c r="T130" s="142" t="s">
        <v>384</v>
      </c>
      <c r="U130" s="142" t="s">
        <v>384</v>
      </c>
      <c r="V130" s="142" t="s">
        <v>384</v>
      </c>
      <c r="W130" s="142" t="s">
        <v>384</v>
      </c>
      <c r="X130" s="142" t="s">
        <v>384</v>
      </c>
      <c r="Y130" s="145" t="s">
        <v>384</v>
      </c>
      <c r="Z130" s="146"/>
    </row>
    <row r="131" spans="1:26" x14ac:dyDescent="0.3">
      <c r="A131" s="18" t="str">
        <f>DataEntry!A119</f>
        <v>118-74-1</v>
      </c>
      <c r="B131" s="18" t="str">
        <f>DataEntry!B119</f>
        <v>Hexachlorobenzene</v>
      </c>
      <c r="C131" s="19">
        <f>DataEntry!C119</f>
        <v>0</v>
      </c>
      <c r="D131" s="19" t="s">
        <v>420</v>
      </c>
      <c r="E131" s="19" t="s">
        <v>417</v>
      </c>
      <c r="F131" s="21">
        <v>0.2</v>
      </c>
      <c r="G131" s="144" t="s">
        <v>384</v>
      </c>
      <c r="H131" s="142">
        <f t="shared" si="69"/>
        <v>0</v>
      </c>
      <c r="I131" s="142" t="s">
        <v>384</v>
      </c>
      <c r="J131" s="142" t="s">
        <v>384</v>
      </c>
      <c r="K131" s="142" t="s">
        <v>384</v>
      </c>
      <c r="L131" s="142" t="s">
        <v>384</v>
      </c>
      <c r="M131" s="142" t="s">
        <v>384</v>
      </c>
      <c r="N131" s="142" t="s">
        <v>384</v>
      </c>
      <c r="O131" s="142" t="s">
        <v>384</v>
      </c>
      <c r="P131" s="142" t="s">
        <v>384</v>
      </c>
      <c r="Q131" s="142" t="s">
        <v>384</v>
      </c>
      <c r="R131" s="142" t="s">
        <v>384</v>
      </c>
      <c r="S131" s="142" t="s">
        <v>384</v>
      </c>
      <c r="T131" s="142" t="s">
        <v>384</v>
      </c>
      <c r="U131" s="142" t="s">
        <v>384</v>
      </c>
      <c r="V131" s="142" t="s">
        <v>384</v>
      </c>
      <c r="W131" s="142" t="s">
        <v>384</v>
      </c>
      <c r="X131" s="142" t="s">
        <v>384</v>
      </c>
      <c r="Y131" s="145" t="s">
        <v>384</v>
      </c>
      <c r="Z131" s="146"/>
    </row>
    <row r="132" spans="1:26" x14ac:dyDescent="0.3">
      <c r="A132" s="18" t="str">
        <f>DataEntry!A120</f>
        <v>87-68-3</v>
      </c>
      <c r="B132" s="18" t="str">
        <f>DataEntry!B120</f>
        <v>Hexachlorobutadiene</v>
      </c>
      <c r="C132" s="19">
        <f>DataEntry!C120</f>
        <v>0</v>
      </c>
      <c r="D132" s="19" t="s">
        <v>420</v>
      </c>
      <c r="E132" s="19" t="s">
        <v>419</v>
      </c>
      <c r="F132" s="21">
        <v>1</v>
      </c>
      <c r="G132" s="144" t="s">
        <v>384</v>
      </c>
      <c r="H132" s="142" t="s">
        <v>384</v>
      </c>
      <c r="I132" s="142" t="s">
        <v>384</v>
      </c>
      <c r="J132" s="142" t="s">
        <v>384</v>
      </c>
      <c r="K132" s="142" t="s">
        <v>384</v>
      </c>
      <c r="L132" s="142" t="s">
        <v>384</v>
      </c>
      <c r="M132" s="142" t="s">
        <v>384</v>
      </c>
      <c r="N132" s="142" t="s">
        <v>384</v>
      </c>
      <c r="O132" s="142" t="s">
        <v>384</v>
      </c>
      <c r="P132" s="142" t="s">
        <v>384</v>
      </c>
      <c r="Q132" s="142" t="s">
        <v>384</v>
      </c>
      <c r="R132" s="142">
        <f t="shared" ref="R132:R133" si="70">C132/F132</f>
        <v>0</v>
      </c>
      <c r="S132" s="142" t="s">
        <v>384</v>
      </c>
      <c r="T132" s="142">
        <f t="shared" ref="T132" si="71">C132/F132</f>
        <v>0</v>
      </c>
      <c r="U132" s="142" t="s">
        <v>384</v>
      </c>
      <c r="V132" s="142" t="s">
        <v>384</v>
      </c>
      <c r="W132" s="142" t="s">
        <v>384</v>
      </c>
      <c r="X132" s="142" t="s">
        <v>384</v>
      </c>
      <c r="Y132" s="145" t="s">
        <v>384</v>
      </c>
      <c r="Z132" s="146"/>
    </row>
    <row r="133" spans="1:26" x14ac:dyDescent="0.3">
      <c r="A133" s="18" t="str">
        <f>DataEntry!A121</f>
        <v>110-54-3</v>
      </c>
      <c r="B133" s="18" t="str">
        <f>DataEntry!B121</f>
        <v>Hexane, n-</v>
      </c>
      <c r="C133" s="19">
        <f>DataEntry!C121</f>
        <v>0</v>
      </c>
      <c r="D133" s="19" t="s">
        <v>580</v>
      </c>
      <c r="E133" s="19" t="s">
        <v>419</v>
      </c>
      <c r="F133" s="21">
        <v>80</v>
      </c>
      <c r="G133" s="144" t="s">
        <v>384</v>
      </c>
      <c r="H133" s="142" t="s">
        <v>384</v>
      </c>
      <c r="I133" s="142" t="s">
        <v>384</v>
      </c>
      <c r="J133" s="142" t="s">
        <v>384</v>
      </c>
      <c r="K133" s="142" t="s">
        <v>384</v>
      </c>
      <c r="L133" s="142" t="s">
        <v>384</v>
      </c>
      <c r="M133" s="142" t="s">
        <v>384</v>
      </c>
      <c r="N133" s="142" t="s">
        <v>384</v>
      </c>
      <c r="O133" s="142" t="s">
        <v>384</v>
      </c>
      <c r="P133" s="142" t="s">
        <v>384</v>
      </c>
      <c r="Q133" s="142" t="s">
        <v>384</v>
      </c>
      <c r="R133" s="142">
        <f t="shared" si="70"/>
        <v>0</v>
      </c>
      <c r="S133" s="142" t="s">
        <v>384</v>
      </c>
      <c r="T133" s="142" t="s">
        <v>384</v>
      </c>
      <c r="U133" s="142" t="s">
        <v>384</v>
      </c>
      <c r="V133" s="142" t="s">
        <v>384</v>
      </c>
      <c r="W133" s="142" t="s">
        <v>384</v>
      </c>
      <c r="X133" s="142" t="s">
        <v>384</v>
      </c>
      <c r="Y133" s="145" t="s">
        <v>384</v>
      </c>
      <c r="Z133" s="146"/>
    </row>
    <row r="134" spans="1:26" x14ac:dyDescent="0.3">
      <c r="A134" s="18" t="str">
        <f>DataEntry!A122</f>
        <v>28343-61-5</v>
      </c>
      <c r="B134" s="18" t="str">
        <f>DataEntry!B122</f>
        <v>Hydroxychlorothalonil, 4-</v>
      </c>
      <c r="C134" s="19">
        <f>DataEntry!C122</f>
        <v>0</v>
      </c>
      <c r="D134" s="19" t="s">
        <v>596</v>
      </c>
      <c r="E134" s="19" t="s">
        <v>419</v>
      </c>
      <c r="F134" s="21">
        <v>2</v>
      </c>
      <c r="G134" s="144"/>
      <c r="H134" s="142"/>
      <c r="I134" s="142"/>
      <c r="J134" s="142">
        <f>C134/F134</f>
        <v>0</v>
      </c>
      <c r="K134" s="142"/>
      <c r="L134" s="142"/>
      <c r="M134" s="142"/>
      <c r="N134" s="142"/>
      <c r="O134" s="142"/>
      <c r="P134" s="142"/>
      <c r="Q134" s="142"/>
      <c r="R134" s="142"/>
      <c r="S134" s="142"/>
      <c r="T134" s="142"/>
      <c r="U134" s="142"/>
      <c r="V134" s="142"/>
      <c r="W134" s="142"/>
      <c r="X134" s="142"/>
      <c r="Y134" s="145"/>
      <c r="Z134" s="146"/>
    </row>
    <row r="135" spans="1:26" x14ac:dyDescent="0.3">
      <c r="A135" s="18" t="str">
        <f>DataEntry!A123</f>
        <v>138261-41-3</v>
      </c>
      <c r="B135" s="18" t="str">
        <f>DataEntry!B123</f>
        <v>Imidacloprid</v>
      </c>
      <c r="C135" s="19">
        <f>DataEntry!C123</f>
        <v>0</v>
      </c>
      <c r="D135" s="19" t="s">
        <v>600</v>
      </c>
      <c r="E135" s="19" t="s">
        <v>419</v>
      </c>
      <c r="F135" s="21">
        <v>2</v>
      </c>
      <c r="G135" s="144"/>
      <c r="H135" s="142"/>
      <c r="I135" s="142"/>
      <c r="J135" s="142"/>
      <c r="K135" s="142"/>
      <c r="L135" s="142"/>
      <c r="M135" s="142"/>
      <c r="N135" s="142"/>
      <c r="O135" s="142"/>
      <c r="P135" s="142">
        <f t="shared" ref="P135" si="72">C135/F135</f>
        <v>0</v>
      </c>
      <c r="Q135" s="142"/>
      <c r="R135" s="142"/>
      <c r="S135" s="142"/>
      <c r="T135" s="142"/>
      <c r="U135" s="142"/>
      <c r="V135" s="142"/>
      <c r="W135" s="142"/>
      <c r="X135" s="142"/>
      <c r="Y135" s="145"/>
      <c r="Z135" s="146"/>
    </row>
    <row r="136" spans="1:26" x14ac:dyDescent="0.3">
      <c r="A136" s="18" t="str">
        <f>DataEntry!A124</f>
        <v>78-83-1</v>
      </c>
      <c r="B136" s="18" t="str">
        <f>DataEntry!B124</f>
        <v>Isobutanol</v>
      </c>
      <c r="C136" s="19">
        <f>DataEntry!C124</f>
        <v>0</v>
      </c>
      <c r="D136" s="19" t="s">
        <v>392</v>
      </c>
      <c r="E136" s="19" t="s">
        <v>419</v>
      </c>
      <c r="F136" s="21">
        <v>300</v>
      </c>
      <c r="G136" s="144" t="s">
        <v>384</v>
      </c>
      <c r="H136" s="142" t="s">
        <v>384</v>
      </c>
      <c r="I136" s="142" t="s">
        <v>384</v>
      </c>
      <c r="J136" s="142" t="s">
        <v>384</v>
      </c>
      <c r="K136" s="142" t="s">
        <v>384</v>
      </c>
      <c r="L136" s="142" t="s">
        <v>384</v>
      </c>
      <c r="M136" s="142" t="s">
        <v>384</v>
      </c>
      <c r="N136" s="142" t="s">
        <v>384</v>
      </c>
      <c r="O136" s="142" t="s">
        <v>384</v>
      </c>
      <c r="P136" s="142" t="s">
        <v>384</v>
      </c>
      <c r="Q136" s="142">
        <f>C136/F136</f>
        <v>0</v>
      </c>
      <c r="R136" s="142" t="s">
        <v>384</v>
      </c>
      <c r="S136" s="142" t="s">
        <v>384</v>
      </c>
      <c r="T136" s="142" t="s">
        <v>384</v>
      </c>
      <c r="U136" s="142" t="s">
        <v>384</v>
      </c>
      <c r="V136" s="142" t="s">
        <v>384</v>
      </c>
      <c r="W136" s="142" t="s">
        <v>384</v>
      </c>
      <c r="X136" s="142" t="s">
        <v>384</v>
      </c>
      <c r="Y136" s="145" t="s">
        <v>384</v>
      </c>
      <c r="Z136" s="146"/>
    </row>
    <row r="137" spans="1:26" x14ac:dyDescent="0.3">
      <c r="A137" s="18" t="str">
        <f>DataEntry!A125</f>
        <v>78-59-1</v>
      </c>
      <c r="B137" s="18" t="str">
        <f>DataEntry!B125</f>
        <v>Isophorone</v>
      </c>
      <c r="C137" s="19">
        <f>DataEntry!C125</f>
        <v>0</v>
      </c>
      <c r="D137" s="19" t="s">
        <v>420</v>
      </c>
      <c r="E137" s="19" t="s">
        <v>419</v>
      </c>
      <c r="F137" s="21">
        <v>100</v>
      </c>
      <c r="G137" s="144" t="s">
        <v>384</v>
      </c>
      <c r="H137" s="142" t="s">
        <v>384</v>
      </c>
      <c r="I137" s="142" t="s">
        <v>384</v>
      </c>
      <c r="J137" s="142" t="s">
        <v>384</v>
      </c>
      <c r="K137" s="142" t="s">
        <v>384</v>
      </c>
      <c r="L137" s="142" t="s">
        <v>384</v>
      </c>
      <c r="M137" s="142" t="s">
        <v>384</v>
      </c>
      <c r="N137" s="142" t="s">
        <v>384</v>
      </c>
      <c r="O137" s="142" t="s">
        <v>384</v>
      </c>
      <c r="P137" s="142" t="s">
        <v>384</v>
      </c>
      <c r="Q137" s="142" t="s">
        <v>384</v>
      </c>
      <c r="R137" s="142" t="s">
        <v>384</v>
      </c>
      <c r="S137" s="142" t="s">
        <v>384</v>
      </c>
      <c r="T137" s="142">
        <f t="shared" ref="T137" si="73">C137/F137</f>
        <v>0</v>
      </c>
      <c r="U137" s="142" t="s">
        <v>384</v>
      </c>
      <c r="V137" s="142" t="s">
        <v>384</v>
      </c>
      <c r="W137" s="142" t="s">
        <v>384</v>
      </c>
      <c r="X137" s="142" t="s">
        <v>384</v>
      </c>
      <c r="Y137" s="145" t="s">
        <v>384</v>
      </c>
      <c r="Z137" s="146"/>
    </row>
    <row r="138" spans="1:26" x14ac:dyDescent="0.3">
      <c r="A138" s="18" t="s">
        <v>606</v>
      </c>
      <c r="B138" s="18" t="s">
        <v>607</v>
      </c>
      <c r="C138" s="19">
        <v>0</v>
      </c>
      <c r="D138" s="19" t="s">
        <v>608</v>
      </c>
      <c r="E138" s="19" t="s">
        <v>419</v>
      </c>
      <c r="F138" s="21">
        <v>7</v>
      </c>
      <c r="G138" s="144"/>
      <c r="H138" s="142"/>
      <c r="I138" s="142"/>
      <c r="J138" s="142"/>
      <c r="K138" s="142"/>
      <c r="L138" s="142"/>
      <c r="M138" s="142"/>
      <c r="N138" s="142"/>
      <c r="O138" s="142">
        <f>C138/F138</f>
        <v>0</v>
      </c>
      <c r="P138" s="142"/>
      <c r="Q138" s="142"/>
      <c r="R138" s="142"/>
      <c r="S138" s="142"/>
      <c r="T138" s="142"/>
      <c r="U138" s="142"/>
      <c r="V138" s="142"/>
      <c r="W138" s="142"/>
      <c r="X138" s="142"/>
      <c r="Y138" s="145"/>
      <c r="Z138" s="146"/>
    </row>
    <row r="139" spans="1:26" x14ac:dyDescent="0.3">
      <c r="A139" s="18" t="str">
        <f>DataEntry!A127</f>
        <v>330-55-2</v>
      </c>
      <c r="B139" s="18" t="str">
        <f>DataEntry!B127</f>
        <v>Linuron</v>
      </c>
      <c r="C139" s="19">
        <f>DataEntry!C127</f>
        <v>0</v>
      </c>
      <c r="D139" s="19" t="s">
        <v>420</v>
      </c>
      <c r="E139" s="19" t="s">
        <v>419</v>
      </c>
      <c r="F139" s="21">
        <v>1</v>
      </c>
      <c r="G139" s="144" t="s">
        <v>384</v>
      </c>
      <c r="H139" s="142" t="s">
        <v>384</v>
      </c>
      <c r="I139" s="142" t="s">
        <v>384</v>
      </c>
      <c r="J139" s="142" t="s">
        <v>384</v>
      </c>
      <c r="K139" s="142" t="s">
        <v>384</v>
      </c>
      <c r="L139" s="142" t="s">
        <v>384</v>
      </c>
      <c r="M139" s="142" t="s">
        <v>384</v>
      </c>
      <c r="N139" s="142">
        <f t="shared" ref="N139" si="74">C139/F139</f>
        <v>0</v>
      </c>
      <c r="O139" s="142" t="s">
        <v>384</v>
      </c>
      <c r="P139" s="142" t="s">
        <v>384</v>
      </c>
      <c r="Q139" s="142" t="s">
        <v>384</v>
      </c>
      <c r="R139" s="142" t="s">
        <v>384</v>
      </c>
      <c r="S139" s="142" t="s">
        <v>384</v>
      </c>
      <c r="T139" s="142" t="s">
        <v>384</v>
      </c>
      <c r="U139" s="142" t="s">
        <v>384</v>
      </c>
      <c r="V139" s="142" t="s">
        <v>384</v>
      </c>
      <c r="W139" s="142" t="s">
        <v>384</v>
      </c>
      <c r="X139" s="142" t="s">
        <v>384</v>
      </c>
      <c r="Y139" s="145" t="s">
        <v>384</v>
      </c>
      <c r="Z139" s="146"/>
    </row>
    <row r="140" spans="1:26" x14ac:dyDescent="0.3">
      <c r="A140" s="18" t="str">
        <f>DataEntry!A128</f>
        <v>7439-96-5</v>
      </c>
      <c r="B140" s="18" t="str">
        <f>DataEntry!B128</f>
        <v>Manganese</v>
      </c>
      <c r="C140" s="19">
        <f>DataEntry!C128</f>
        <v>0</v>
      </c>
      <c r="D140" s="19" t="s">
        <v>516</v>
      </c>
      <c r="E140" s="19" t="s">
        <v>404</v>
      </c>
      <c r="F140" s="21">
        <v>100</v>
      </c>
      <c r="G140" s="144"/>
      <c r="H140" s="142"/>
      <c r="I140" s="142"/>
      <c r="J140" s="142">
        <f t="shared" ref="J140:J141" si="75">C140/F140</f>
        <v>0</v>
      </c>
      <c r="K140" s="142"/>
      <c r="L140" s="142"/>
      <c r="M140" s="142"/>
      <c r="N140" s="142"/>
      <c r="O140" s="142"/>
      <c r="P140" s="142"/>
      <c r="Q140" s="142"/>
      <c r="R140" s="142">
        <f t="shared" ref="R140:R142" si="76">C140/F140</f>
        <v>0</v>
      </c>
      <c r="S140" s="142"/>
      <c r="T140" s="142"/>
      <c r="U140" s="142"/>
      <c r="V140" s="142"/>
      <c r="W140" s="142"/>
      <c r="X140" s="142"/>
      <c r="Y140" s="145"/>
      <c r="Z140" s="146"/>
    </row>
    <row r="141" spans="1:26" x14ac:dyDescent="0.3">
      <c r="A141" s="18" t="str">
        <f>DataEntry!A129</f>
        <v>72-33-3</v>
      </c>
      <c r="B141" s="18" t="str">
        <f>DataEntry!B129</f>
        <v>Mestranol</v>
      </c>
      <c r="C141" s="19">
        <f>DataEntry!C129</f>
        <v>0</v>
      </c>
      <c r="D141" s="19" t="s">
        <v>406</v>
      </c>
      <c r="E141" s="19" t="s">
        <v>419</v>
      </c>
      <c r="F141" s="21">
        <v>2.0000000000000001E-4</v>
      </c>
      <c r="G141" s="144"/>
      <c r="H141" s="142"/>
      <c r="I141" s="142"/>
      <c r="J141" s="142">
        <f t="shared" si="75"/>
        <v>0</v>
      </c>
      <c r="K141" s="142"/>
      <c r="L141" s="142"/>
      <c r="M141" s="142"/>
      <c r="N141" s="142"/>
      <c r="O141" s="142"/>
      <c r="P141" s="142"/>
      <c r="Q141" s="142"/>
      <c r="R141" s="142"/>
      <c r="S141" s="142"/>
      <c r="T141" s="142"/>
      <c r="U141" s="142"/>
      <c r="V141" s="142"/>
      <c r="W141" s="142"/>
      <c r="X141" s="142"/>
      <c r="Y141" s="145"/>
      <c r="Z141" s="146"/>
    </row>
    <row r="142" spans="1:26" x14ac:dyDescent="0.3">
      <c r="A142" s="18" t="str">
        <f>DataEntry!A130</f>
        <v>67-56-1</v>
      </c>
      <c r="B142" s="18" t="str">
        <f>DataEntry!B130</f>
        <v>Methanol</v>
      </c>
      <c r="C142" s="19">
        <f>DataEntry!C130</f>
        <v>0</v>
      </c>
      <c r="D142" s="19" t="s">
        <v>421</v>
      </c>
      <c r="E142" s="19" t="s">
        <v>419</v>
      </c>
      <c r="F142" s="21">
        <v>3000</v>
      </c>
      <c r="G142" s="144" t="s">
        <v>384</v>
      </c>
      <c r="H142" s="142" t="s">
        <v>384</v>
      </c>
      <c r="I142" s="142" t="s">
        <v>384</v>
      </c>
      <c r="J142" s="142" t="s">
        <v>384</v>
      </c>
      <c r="K142" s="142" t="s">
        <v>384</v>
      </c>
      <c r="L142" s="142" t="s">
        <v>384</v>
      </c>
      <c r="M142" s="142" t="s">
        <v>384</v>
      </c>
      <c r="N142" s="142" t="s">
        <v>384</v>
      </c>
      <c r="O142" s="142">
        <f t="shared" ref="O142:O146" si="77">C142/F142</f>
        <v>0</v>
      </c>
      <c r="P142" s="142" t="s">
        <v>384</v>
      </c>
      <c r="Q142" s="142" t="s">
        <v>384</v>
      </c>
      <c r="R142" s="142">
        <f t="shared" si="76"/>
        <v>0</v>
      </c>
      <c r="S142" s="142" t="s">
        <v>384</v>
      </c>
      <c r="T142" s="142" t="s">
        <v>384</v>
      </c>
      <c r="U142" s="142" t="s">
        <v>384</v>
      </c>
      <c r="V142" s="142" t="s">
        <v>384</v>
      </c>
      <c r="W142" s="142" t="s">
        <v>384</v>
      </c>
      <c r="X142" s="142" t="s">
        <v>384</v>
      </c>
      <c r="Y142" s="145" t="s">
        <v>384</v>
      </c>
      <c r="Z142" s="146"/>
    </row>
    <row r="143" spans="1:26" x14ac:dyDescent="0.3">
      <c r="A143" s="18" t="str">
        <f>DataEntry!A131</f>
        <v>94-74-6</v>
      </c>
      <c r="B143" s="18" t="str">
        <f>DataEntry!B131</f>
        <v>2-Methyl-4-Chlorophenoxyacetic acid (MCPA)</v>
      </c>
      <c r="C143" s="19">
        <f>DataEntry!C131</f>
        <v>0</v>
      </c>
      <c r="D143" s="19" t="s">
        <v>420</v>
      </c>
      <c r="E143" s="19" t="s">
        <v>419</v>
      </c>
      <c r="F143" s="21">
        <v>3</v>
      </c>
      <c r="G143" s="144" t="s">
        <v>384</v>
      </c>
      <c r="H143" s="142" t="s">
        <v>384</v>
      </c>
      <c r="I143" s="142" t="s">
        <v>384</v>
      </c>
      <c r="J143" s="142" t="s">
        <v>384</v>
      </c>
      <c r="K143" s="142" t="s">
        <v>384</v>
      </c>
      <c r="L143" s="142" t="s">
        <v>384</v>
      </c>
      <c r="M143" s="142" t="s">
        <v>384</v>
      </c>
      <c r="N143" s="142" t="s">
        <v>384</v>
      </c>
      <c r="O143" s="142">
        <f t="shared" si="77"/>
        <v>0</v>
      </c>
      <c r="P143" s="142" t="s">
        <v>384</v>
      </c>
      <c r="Q143" s="142" t="s">
        <v>384</v>
      </c>
      <c r="R143" s="142" t="s">
        <v>384</v>
      </c>
      <c r="S143" s="142" t="s">
        <v>384</v>
      </c>
      <c r="T143" s="142">
        <f t="shared" ref="T143:T146" si="78">C143/F143</f>
        <v>0</v>
      </c>
      <c r="U143" s="142" t="s">
        <v>384</v>
      </c>
      <c r="V143" s="142" t="s">
        <v>384</v>
      </c>
      <c r="W143" s="142" t="s">
        <v>384</v>
      </c>
      <c r="X143" s="142" t="s">
        <v>384</v>
      </c>
      <c r="Y143" s="145" t="s">
        <v>384</v>
      </c>
      <c r="Z143" s="146"/>
    </row>
    <row r="144" spans="1:26" x14ac:dyDescent="0.3">
      <c r="A144" s="18" t="str">
        <f>DataEntry!A132</f>
        <v>78-93-3</v>
      </c>
      <c r="B144" s="18" t="str">
        <f>DataEntry!B132</f>
        <v>Methyl ethyl ketone (MEK, 2-butanone)#</v>
      </c>
      <c r="C144" s="19">
        <f>DataEntry!C132</f>
        <v>0</v>
      </c>
      <c r="D144" s="19" t="s">
        <v>631</v>
      </c>
      <c r="E144" s="19" t="s">
        <v>419</v>
      </c>
      <c r="F144" s="21">
        <v>400</v>
      </c>
      <c r="G144" s="144" t="s">
        <v>384</v>
      </c>
      <c r="H144" s="142" t="s">
        <v>384</v>
      </c>
      <c r="I144" s="142" t="s">
        <v>384</v>
      </c>
      <c r="J144" s="142">
        <f t="shared" ref="J144" si="79">C144/F144</f>
        <v>0</v>
      </c>
      <c r="K144" s="142" t="s">
        <v>384</v>
      </c>
      <c r="L144" s="142" t="s">
        <v>384</v>
      </c>
      <c r="M144" s="142" t="s">
        <v>384</v>
      </c>
      <c r="N144" s="142" t="s">
        <v>384</v>
      </c>
      <c r="O144" s="142" t="s">
        <v>384</v>
      </c>
      <c r="P144" s="142" t="s">
        <v>384</v>
      </c>
      <c r="Q144" s="142" t="s">
        <v>384</v>
      </c>
      <c r="R144" s="142" t="s">
        <v>384</v>
      </c>
      <c r="S144" s="142" t="s">
        <v>384</v>
      </c>
      <c r="T144" s="142">
        <f>C144/F144</f>
        <v>0</v>
      </c>
      <c r="U144" s="142" t="s">
        <v>384</v>
      </c>
      <c r="V144" s="142" t="s">
        <v>384</v>
      </c>
      <c r="W144" s="142" t="s">
        <v>384</v>
      </c>
      <c r="X144" s="142" t="s">
        <v>384</v>
      </c>
      <c r="Y144" s="145" t="s">
        <v>384</v>
      </c>
      <c r="Z144" s="146"/>
    </row>
    <row r="145" spans="1:26" x14ac:dyDescent="0.3">
      <c r="A145" s="18" t="str">
        <f>DataEntry!A133</f>
        <v>108-10-1</v>
      </c>
      <c r="B145" s="18" t="str">
        <f>DataEntry!B133</f>
        <v>Methyl isobutyl ketone</v>
      </c>
      <c r="C145" s="19">
        <f>DataEntry!C133</f>
        <v>0</v>
      </c>
      <c r="D145" s="19" t="s">
        <v>421</v>
      </c>
      <c r="E145" s="19" t="s">
        <v>419</v>
      </c>
      <c r="F145" s="21">
        <v>300</v>
      </c>
      <c r="G145" s="144" t="s">
        <v>384</v>
      </c>
      <c r="H145" s="142" t="s">
        <v>384</v>
      </c>
      <c r="I145" s="142" t="s">
        <v>384</v>
      </c>
      <c r="J145" s="142" t="s">
        <v>384</v>
      </c>
      <c r="K145" s="142" t="s">
        <v>384</v>
      </c>
      <c r="L145" s="142" t="s">
        <v>384</v>
      </c>
      <c r="M145" s="142" t="s">
        <v>384</v>
      </c>
      <c r="N145" s="142" t="s">
        <v>384</v>
      </c>
      <c r="O145" s="142">
        <f t="shared" si="77"/>
        <v>0</v>
      </c>
      <c r="P145" s="142" t="s">
        <v>384</v>
      </c>
      <c r="Q145" s="142" t="s">
        <v>384</v>
      </c>
      <c r="R145" s="142" t="s">
        <v>384</v>
      </c>
      <c r="S145" s="142" t="s">
        <v>384</v>
      </c>
      <c r="T145" s="142">
        <f t="shared" si="78"/>
        <v>0</v>
      </c>
      <c r="U145" s="142" t="s">
        <v>384</v>
      </c>
      <c r="V145" s="142" t="s">
        <v>384</v>
      </c>
      <c r="W145" s="142" t="s">
        <v>384</v>
      </c>
      <c r="X145" s="142" t="s">
        <v>384</v>
      </c>
      <c r="Y145" s="145" t="s">
        <v>384</v>
      </c>
      <c r="Z145" s="146"/>
    </row>
    <row r="146" spans="1:26" x14ac:dyDescent="0.3">
      <c r="A146" s="18" t="str">
        <f>DataEntry!A134</f>
        <v>1634-04-4</v>
      </c>
      <c r="B146" s="18" t="str">
        <f>DataEntry!B134</f>
        <v>Methyl tertiary butyl ether (MTBE)</v>
      </c>
      <c r="C146" s="19">
        <f>DataEntry!C134</f>
        <v>0</v>
      </c>
      <c r="D146" s="19" t="s">
        <v>388</v>
      </c>
      <c r="E146" s="19" t="s">
        <v>419</v>
      </c>
      <c r="F146" s="21">
        <v>700</v>
      </c>
      <c r="G146" s="144" t="s">
        <v>384</v>
      </c>
      <c r="H146" s="142" t="s">
        <v>384</v>
      </c>
      <c r="I146" s="142" t="s">
        <v>384</v>
      </c>
      <c r="J146" s="142" t="s">
        <v>384</v>
      </c>
      <c r="K146" s="142" t="s">
        <v>384</v>
      </c>
      <c r="L146" s="142" t="s">
        <v>384</v>
      </c>
      <c r="M146" s="142" t="s">
        <v>384</v>
      </c>
      <c r="N146" s="142" t="s">
        <v>384</v>
      </c>
      <c r="O146" s="142">
        <f t="shared" si="77"/>
        <v>0</v>
      </c>
      <c r="P146" s="142" t="s">
        <v>384</v>
      </c>
      <c r="Q146" s="142" t="s">
        <v>384</v>
      </c>
      <c r="R146" s="142">
        <f t="shared" ref="R146" si="80">C146/F146</f>
        <v>0</v>
      </c>
      <c r="S146" s="142" t="s">
        <v>384</v>
      </c>
      <c r="T146" s="142">
        <f t="shared" si="78"/>
        <v>0</v>
      </c>
      <c r="U146" s="142" t="s">
        <v>384</v>
      </c>
      <c r="V146" s="142" t="s">
        <v>384</v>
      </c>
      <c r="W146" s="142" t="s">
        <v>384</v>
      </c>
      <c r="X146" s="142" t="s">
        <v>384</v>
      </c>
      <c r="Y146" s="145" t="s">
        <v>384</v>
      </c>
      <c r="Z146" s="146"/>
    </row>
    <row r="147" spans="1:26" x14ac:dyDescent="0.3">
      <c r="A147" s="18" t="str">
        <f>DataEntry!A134</f>
        <v>1634-04-4</v>
      </c>
      <c r="B147" s="18" t="str">
        <f>DataEntry!B134</f>
        <v>Methyl tertiary butyl ether (MTBE)</v>
      </c>
      <c r="C147" s="19">
        <f>DataEntry!C134</f>
        <v>0</v>
      </c>
      <c r="D147" s="19" t="s">
        <v>388</v>
      </c>
      <c r="E147" s="19" t="s">
        <v>417</v>
      </c>
      <c r="F147" s="21">
        <v>60</v>
      </c>
      <c r="G147" s="144" t="s">
        <v>384</v>
      </c>
      <c r="H147" s="142">
        <f t="shared" ref="H147" si="81">C147/F147</f>
        <v>0</v>
      </c>
      <c r="I147" s="142" t="s">
        <v>384</v>
      </c>
      <c r="J147" s="142" t="s">
        <v>384</v>
      </c>
      <c r="K147" s="142" t="s">
        <v>384</v>
      </c>
      <c r="L147" s="142" t="s">
        <v>384</v>
      </c>
      <c r="M147" s="142" t="s">
        <v>384</v>
      </c>
      <c r="N147" s="142" t="s">
        <v>384</v>
      </c>
      <c r="O147" s="142" t="s">
        <v>384</v>
      </c>
      <c r="P147" s="142" t="s">
        <v>384</v>
      </c>
      <c r="Q147" s="142" t="s">
        <v>384</v>
      </c>
      <c r="R147" s="142" t="s">
        <v>384</v>
      </c>
      <c r="S147" s="142" t="s">
        <v>384</v>
      </c>
      <c r="T147" s="142" t="s">
        <v>384</v>
      </c>
      <c r="U147" s="142" t="s">
        <v>384</v>
      </c>
      <c r="V147" s="142" t="s">
        <v>384</v>
      </c>
      <c r="W147" s="142" t="s">
        <v>384</v>
      </c>
      <c r="X147" s="142" t="s">
        <v>384</v>
      </c>
      <c r="Y147" s="145" t="s">
        <v>384</v>
      </c>
      <c r="Z147" s="146"/>
    </row>
    <row r="148" spans="1:26" x14ac:dyDescent="0.3">
      <c r="A148" s="18" t="str">
        <f>DataEntry!A135</f>
        <v>91-57-6</v>
      </c>
      <c r="B148" s="18" t="str">
        <f>DataEntry!B135</f>
        <v>Methylnaphthalene, 2-</v>
      </c>
      <c r="C148" s="19">
        <f>DataEntry!C135</f>
        <v>0</v>
      </c>
      <c r="D148" s="19" t="s">
        <v>388</v>
      </c>
      <c r="E148" s="19" t="s">
        <v>419</v>
      </c>
      <c r="F148" s="21">
        <v>8</v>
      </c>
      <c r="G148" s="144" t="s">
        <v>384</v>
      </c>
      <c r="H148" s="142" t="s">
        <v>384</v>
      </c>
      <c r="I148" s="142" t="s">
        <v>384</v>
      </c>
      <c r="J148" s="142" t="s">
        <v>384</v>
      </c>
      <c r="K148" s="142" t="s">
        <v>384</v>
      </c>
      <c r="L148" s="142" t="s">
        <v>384</v>
      </c>
      <c r="M148" s="142" t="s">
        <v>384</v>
      </c>
      <c r="N148" s="142" t="s">
        <v>384</v>
      </c>
      <c r="O148" s="142" t="s">
        <v>384</v>
      </c>
      <c r="P148" s="142" t="s">
        <v>384</v>
      </c>
      <c r="Q148" s="142" t="s">
        <v>384</v>
      </c>
      <c r="R148" s="142" t="s">
        <v>384</v>
      </c>
      <c r="S148" s="142" t="s">
        <v>384</v>
      </c>
      <c r="T148" s="142" t="s">
        <v>384</v>
      </c>
      <c r="U148" s="142">
        <f>C148/F148</f>
        <v>0</v>
      </c>
      <c r="V148" s="142" t="s">
        <v>384</v>
      </c>
      <c r="W148" s="142" t="s">
        <v>384</v>
      </c>
      <c r="X148" s="142" t="s">
        <v>384</v>
      </c>
      <c r="Y148" s="145" t="s">
        <v>384</v>
      </c>
      <c r="Z148" s="146"/>
    </row>
    <row r="149" spans="1:26" x14ac:dyDescent="0.3">
      <c r="A149" s="18" t="str">
        <f>DataEntry!A136</f>
        <v>95-48-7</v>
      </c>
      <c r="B149" s="18" t="str">
        <f>DataEntry!B136</f>
        <v>Methylphenol, 2-</v>
      </c>
      <c r="C149" s="19">
        <f>DataEntry!C136</f>
        <v>0</v>
      </c>
      <c r="D149" s="19" t="s">
        <v>420</v>
      </c>
      <c r="E149" s="19" t="s">
        <v>419</v>
      </c>
      <c r="F149" s="21">
        <v>30</v>
      </c>
      <c r="G149" s="144" t="s">
        <v>384</v>
      </c>
      <c r="H149" s="142" t="s">
        <v>384</v>
      </c>
      <c r="I149" s="142" t="s">
        <v>384</v>
      </c>
      <c r="J149" s="142" t="s">
        <v>384</v>
      </c>
      <c r="K149" s="142" t="s">
        <v>384</v>
      </c>
      <c r="L149" s="142" t="s">
        <v>384</v>
      </c>
      <c r="M149" s="142" t="s">
        <v>384</v>
      </c>
      <c r="N149" s="142" t="s">
        <v>384</v>
      </c>
      <c r="O149" s="142" t="s">
        <v>384</v>
      </c>
      <c r="P149" s="142" t="s">
        <v>384</v>
      </c>
      <c r="Q149" s="142" t="s">
        <v>384</v>
      </c>
      <c r="R149" s="142">
        <f t="shared" ref="R149:R150" si="82">C149/F149</f>
        <v>0</v>
      </c>
      <c r="S149" s="142" t="s">
        <v>384</v>
      </c>
      <c r="T149" s="142" t="s">
        <v>384</v>
      </c>
      <c r="U149" s="142" t="s">
        <v>384</v>
      </c>
      <c r="V149" s="142" t="s">
        <v>384</v>
      </c>
      <c r="W149" s="142" t="s">
        <v>384</v>
      </c>
      <c r="X149" s="142" t="s">
        <v>384</v>
      </c>
      <c r="Y149" s="145" t="s">
        <v>384</v>
      </c>
      <c r="Z149" s="146"/>
    </row>
    <row r="150" spans="1:26" x14ac:dyDescent="0.3">
      <c r="A150" s="18" t="str">
        <f>DataEntry!A137</f>
        <v>108-39-4</v>
      </c>
      <c r="B150" s="18" t="str">
        <f>DataEntry!B137</f>
        <v>Methylphenol, 3-</v>
      </c>
      <c r="C150" s="19">
        <f>DataEntry!C137</f>
        <v>0</v>
      </c>
      <c r="D150" s="19" t="s">
        <v>420</v>
      </c>
      <c r="E150" s="19" t="s">
        <v>419</v>
      </c>
      <c r="F150" s="21">
        <v>30</v>
      </c>
      <c r="G150" s="144" t="s">
        <v>384</v>
      </c>
      <c r="H150" s="142" t="s">
        <v>384</v>
      </c>
      <c r="I150" s="142" t="s">
        <v>384</v>
      </c>
      <c r="J150" s="142" t="s">
        <v>384</v>
      </c>
      <c r="K150" s="142" t="s">
        <v>384</v>
      </c>
      <c r="L150" s="142" t="s">
        <v>384</v>
      </c>
      <c r="M150" s="142" t="s">
        <v>384</v>
      </c>
      <c r="N150" s="142" t="s">
        <v>384</v>
      </c>
      <c r="O150" s="142" t="s">
        <v>384</v>
      </c>
      <c r="P150" s="142" t="s">
        <v>384</v>
      </c>
      <c r="Q150" s="142" t="s">
        <v>384</v>
      </c>
      <c r="R150" s="142">
        <f t="shared" si="82"/>
        <v>0</v>
      </c>
      <c r="S150" s="142" t="s">
        <v>384</v>
      </c>
      <c r="T150" s="142" t="s">
        <v>384</v>
      </c>
      <c r="U150" s="142" t="s">
        <v>384</v>
      </c>
      <c r="V150" s="142" t="s">
        <v>384</v>
      </c>
      <c r="W150" s="142" t="s">
        <v>384</v>
      </c>
      <c r="X150" s="142" t="s">
        <v>384</v>
      </c>
      <c r="Y150" s="145" t="s">
        <v>384</v>
      </c>
      <c r="Z150" s="146"/>
    </row>
    <row r="151" spans="1:26" x14ac:dyDescent="0.3">
      <c r="A151" s="18" t="str">
        <f>DataEntry!A138</f>
        <v>106-44-5</v>
      </c>
      <c r="B151" s="18" t="str">
        <f>DataEntry!B138</f>
        <v>Methylphenol, 4-</v>
      </c>
      <c r="C151" s="19">
        <f>DataEntry!C138</f>
        <v>0</v>
      </c>
      <c r="D151" s="19" t="s">
        <v>421</v>
      </c>
      <c r="E151" s="19" t="s">
        <v>419</v>
      </c>
      <c r="F151" s="21">
        <v>3</v>
      </c>
      <c r="G151" s="144" t="s">
        <v>384</v>
      </c>
      <c r="H151" s="142" t="s">
        <v>384</v>
      </c>
      <c r="I151" s="142" t="s">
        <v>384</v>
      </c>
      <c r="J151" s="142" t="s">
        <v>384</v>
      </c>
      <c r="K151" s="142" t="s">
        <v>384</v>
      </c>
      <c r="L151" s="142" t="s">
        <v>384</v>
      </c>
      <c r="M151" s="142" t="s">
        <v>384</v>
      </c>
      <c r="N151" s="142" t="s">
        <v>384</v>
      </c>
      <c r="O151" s="142" t="s">
        <v>384</v>
      </c>
      <c r="P151" s="142" t="s">
        <v>384</v>
      </c>
      <c r="Q151" s="142" t="s">
        <v>384</v>
      </c>
      <c r="R151" s="142" t="s">
        <v>384</v>
      </c>
      <c r="S151" s="142">
        <f t="shared" ref="S151" si="83">C151/F151</f>
        <v>0</v>
      </c>
      <c r="T151" s="142" t="s">
        <v>384</v>
      </c>
      <c r="U151" s="142" t="s">
        <v>384</v>
      </c>
      <c r="V151" s="142" t="s">
        <v>384</v>
      </c>
      <c r="W151" s="142" t="s">
        <v>384</v>
      </c>
      <c r="X151" s="142" t="s">
        <v>384</v>
      </c>
      <c r="Y151" s="145" t="s">
        <v>384</v>
      </c>
      <c r="Z151" s="146"/>
    </row>
    <row r="152" spans="1:26" x14ac:dyDescent="0.3">
      <c r="A152" s="18" t="str">
        <f>DataEntry!A139</f>
        <v>51218-45-2; 87392-12-9</v>
      </c>
      <c r="B152" s="18" t="str">
        <f>DataEntry!B139</f>
        <v>Metolachlor and s-Metolachlor</v>
      </c>
      <c r="C152" s="19">
        <f>DataEntry!C139</f>
        <v>0</v>
      </c>
      <c r="D152" s="19" t="s">
        <v>600</v>
      </c>
      <c r="E152" s="19" t="s">
        <v>419</v>
      </c>
      <c r="F152" s="21">
        <v>300</v>
      </c>
      <c r="G152" s="144"/>
      <c r="H152" s="142"/>
      <c r="I152" s="142"/>
      <c r="J152" s="142">
        <f t="shared" ref="J152" si="84">C152/F152</f>
        <v>0</v>
      </c>
      <c r="K152" s="142"/>
      <c r="L152" s="142"/>
      <c r="M152" s="142"/>
      <c r="N152" s="142"/>
      <c r="O152" s="142"/>
      <c r="P152" s="142"/>
      <c r="Q152" s="142"/>
      <c r="R152" s="142"/>
      <c r="S152" s="142"/>
      <c r="T152" s="142"/>
      <c r="U152" s="142"/>
      <c r="V152" s="142"/>
      <c r="W152" s="142"/>
      <c r="X152" s="142"/>
      <c r="Y152" s="145"/>
      <c r="Z152" s="146"/>
    </row>
    <row r="153" spans="1:26" x14ac:dyDescent="0.3">
      <c r="A153" s="18" t="str">
        <f>DataEntry!A140</f>
        <v>171118-09-5</v>
      </c>
      <c r="B153" s="18" t="str">
        <f>DataEntry!B140</f>
        <v>Metolachlor ESA</v>
      </c>
      <c r="C153" s="19">
        <f>DataEntry!C140</f>
        <v>0</v>
      </c>
      <c r="D153" s="19" t="s">
        <v>600</v>
      </c>
      <c r="E153" s="19" t="s">
        <v>419</v>
      </c>
      <c r="F153" s="21">
        <v>1000</v>
      </c>
      <c r="G153" s="144"/>
      <c r="H153" s="142"/>
      <c r="I153" s="142"/>
      <c r="J153" s="142"/>
      <c r="K153" s="142"/>
      <c r="L153" s="142"/>
      <c r="M153" s="142"/>
      <c r="N153" s="142"/>
      <c r="O153" s="142">
        <f t="shared" ref="O153" si="85">C153/F153</f>
        <v>0</v>
      </c>
      <c r="P153" s="142"/>
      <c r="Q153" s="142"/>
      <c r="R153" s="142"/>
      <c r="S153" s="142"/>
      <c r="T153" s="142"/>
      <c r="U153" s="142"/>
      <c r="V153" s="142"/>
      <c r="W153" s="142"/>
      <c r="X153" s="142"/>
      <c r="Y153" s="145"/>
      <c r="Z153" s="146"/>
    </row>
    <row r="154" spans="1:26" x14ac:dyDescent="0.3">
      <c r="A154" s="18" t="str">
        <f>DataEntry!A141</f>
        <v>152019-73-3</v>
      </c>
      <c r="B154" s="18" t="str">
        <f>DataEntry!B141</f>
        <v>Metolachlor OXA</v>
      </c>
      <c r="C154" s="19">
        <f>DataEntry!C141</f>
        <v>0</v>
      </c>
      <c r="D154" s="19" t="s">
        <v>600</v>
      </c>
      <c r="E154" s="19" t="s">
        <v>419</v>
      </c>
      <c r="F154" s="21">
        <v>1000</v>
      </c>
      <c r="G154" s="144"/>
      <c r="H154" s="142"/>
      <c r="I154" s="142"/>
      <c r="J154" s="142"/>
      <c r="K154" s="142"/>
      <c r="L154" s="142"/>
      <c r="M154" s="142"/>
      <c r="N154" s="142"/>
      <c r="O154" s="142"/>
      <c r="P154" s="142"/>
      <c r="Q154" s="142"/>
      <c r="R154" s="142"/>
      <c r="S154" s="142">
        <f t="shared" ref="S154" si="86">C154/F154</f>
        <v>0</v>
      </c>
      <c r="T154" s="142"/>
      <c r="U154" s="142"/>
      <c r="V154" s="142"/>
      <c r="W154" s="142"/>
      <c r="X154" s="142"/>
      <c r="Y154" s="145"/>
      <c r="Z154" s="146"/>
    </row>
    <row r="155" spans="1:26" x14ac:dyDescent="0.3">
      <c r="A155" s="18" t="str">
        <f>DataEntry!A142</f>
        <v>21087-64-9</v>
      </c>
      <c r="B155" s="18" t="str">
        <f>DataEntry!B142</f>
        <v>Metribuzin</v>
      </c>
      <c r="C155" s="19">
        <f>DataEntry!C142</f>
        <v>0</v>
      </c>
      <c r="D155" s="19" t="s">
        <v>386</v>
      </c>
      <c r="E155" s="19" t="s">
        <v>419</v>
      </c>
      <c r="F155" s="21">
        <v>10</v>
      </c>
      <c r="G155" s="144" t="s">
        <v>384</v>
      </c>
      <c r="H155" s="142" t="s">
        <v>384</v>
      </c>
      <c r="I155" s="142" t="s">
        <v>384</v>
      </c>
      <c r="J155" s="142" t="s">
        <v>384</v>
      </c>
      <c r="K155" s="142" t="s">
        <v>384</v>
      </c>
      <c r="L155" s="142" t="s">
        <v>384</v>
      </c>
      <c r="M155" s="142" t="s">
        <v>384</v>
      </c>
      <c r="N155" s="142" t="s">
        <v>384</v>
      </c>
      <c r="O155" s="142" t="s">
        <v>384</v>
      </c>
      <c r="P155" s="142" t="s">
        <v>384</v>
      </c>
      <c r="Q155" s="142" t="s">
        <v>384</v>
      </c>
      <c r="R155" s="142" t="s">
        <v>384</v>
      </c>
      <c r="S155" s="142" t="s">
        <v>384</v>
      </c>
      <c r="T155" s="142" t="s">
        <v>384</v>
      </c>
      <c r="U155" s="142" t="s">
        <v>384</v>
      </c>
      <c r="V155" s="142" t="s">
        <v>384</v>
      </c>
      <c r="W155" s="142" t="s">
        <v>384</v>
      </c>
      <c r="X155" s="142">
        <f t="shared" ref="X155:X156" si="87">C155/F155</f>
        <v>0</v>
      </c>
      <c r="Y155" s="145" t="s">
        <v>384</v>
      </c>
      <c r="Z155" s="146"/>
    </row>
    <row r="156" spans="1:26" ht="28.8" x14ac:dyDescent="0.3">
      <c r="A156" s="18" t="str">
        <f>DataEntry!A143</f>
        <v>35045-02-4; 52236-30-3; 56507-37-0</v>
      </c>
      <c r="B156" s="18" t="str">
        <f>DataEntry!B143</f>
        <v>Metribuzin DA, DADK, and DK</v>
      </c>
      <c r="C156" s="19">
        <f>DataEntry!C143</f>
        <v>0</v>
      </c>
      <c r="D156" s="19" t="s">
        <v>390</v>
      </c>
      <c r="E156" s="19" t="s">
        <v>419</v>
      </c>
      <c r="F156" s="21">
        <v>10</v>
      </c>
      <c r="G156" s="144" t="s">
        <v>384</v>
      </c>
      <c r="H156" s="142" t="s">
        <v>384</v>
      </c>
      <c r="I156" s="142" t="s">
        <v>384</v>
      </c>
      <c r="J156" s="142" t="s">
        <v>384</v>
      </c>
      <c r="K156" s="142" t="s">
        <v>384</v>
      </c>
      <c r="L156" s="142" t="s">
        <v>384</v>
      </c>
      <c r="M156" s="142" t="s">
        <v>384</v>
      </c>
      <c r="N156" s="142" t="s">
        <v>384</v>
      </c>
      <c r="O156" s="142" t="s">
        <v>384</v>
      </c>
      <c r="P156" s="142" t="s">
        <v>384</v>
      </c>
      <c r="Q156" s="142" t="s">
        <v>384</v>
      </c>
      <c r="R156" s="142" t="s">
        <v>384</v>
      </c>
      <c r="S156" s="142" t="s">
        <v>384</v>
      </c>
      <c r="T156" s="142" t="s">
        <v>384</v>
      </c>
      <c r="U156" s="142" t="s">
        <v>384</v>
      </c>
      <c r="V156" s="142" t="s">
        <v>384</v>
      </c>
      <c r="W156" s="142" t="s">
        <v>384</v>
      </c>
      <c r="X156" s="142">
        <f t="shared" si="87"/>
        <v>0</v>
      </c>
      <c r="Y156" s="145" t="s">
        <v>384</v>
      </c>
      <c r="Z156" s="146"/>
    </row>
    <row r="157" spans="1:26" x14ac:dyDescent="0.3">
      <c r="A157" s="18" t="str">
        <f>DataEntry!A144</f>
        <v>101043-37-2</v>
      </c>
      <c r="B157" s="18" t="str">
        <f>DataEntry!B144</f>
        <v>Microcystin-LR</v>
      </c>
      <c r="C157" s="19">
        <f>DataEntry!C144</f>
        <v>0</v>
      </c>
      <c r="D157" s="19" t="s">
        <v>409</v>
      </c>
      <c r="E157" s="19" t="s">
        <v>419</v>
      </c>
      <c r="F157" s="21">
        <v>0.1</v>
      </c>
      <c r="G157" s="144" t="s">
        <v>384</v>
      </c>
      <c r="H157" s="142" t="s">
        <v>384</v>
      </c>
      <c r="I157" s="142" t="s">
        <v>384</v>
      </c>
      <c r="J157" s="142" t="s">
        <v>384</v>
      </c>
      <c r="K157" s="142" t="s">
        <v>384</v>
      </c>
      <c r="L157" s="142" t="s">
        <v>384</v>
      </c>
      <c r="M157" s="142" t="s">
        <v>384</v>
      </c>
      <c r="N157" s="142" t="s">
        <v>384</v>
      </c>
      <c r="O157" s="142">
        <f t="shared" ref="O157" si="88">C157/F157</f>
        <v>0</v>
      </c>
      <c r="P157" s="142" t="s">
        <v>384</v>
      </c>
      <c r="Q157" s="142" t="s">
        <v>384</v>
      </c>
      <c r="R157" s="142" t="s">
        <v>384</v>
      </c>
      <c r="S157" s="142" t="s">
        <v>384</v>
      </c>
      <c r="T157" s="142" t="s">
        <v>384</v>
      </c>
      <c r="U157" s="142" t="s">
        <v>384</v>
      </c>
      <c r="V157" s="142" t="s">
        <v>384</v>
      </c>
      <c r="W157" s="142" t="s">
        <v>384</v>
      </c>
      <c r="X157" s="142" t="s">
        <v>384</v>
      </c>
      <c r="Y157" s="145" t="s">
        <v>384</v>
      </c>
      <c r="Z157" s="146"/>
    </row>
    <row r="158" spans="1:26" x14ac:dyDescent="0.3">
      <c r="A158" s="18" t="str">
        <f>DataEntry!A145</f>
        <v>91-20-3</v>
      </c>
      <c r="B158" s="18" t="str">
        <f>DataEntry!B145</f>
        <v>Naphthalene</v>
      </c>
      <c r="C158" s="19">
        <f>DataEntry!C145</f>
        <v>0</v>
      </c>
      <c r="D158" s="19" t="s">
        <v>386</v>
      </c>
      <c r="E158" s="19" t="s">
        <v>419</v>
      </c>
      <c r="F158" s="21">
        <v>70</v>
      </c>
      <c r="G158" s="144" t="s">
        <v>384</v>
      </c>
      <c r="H158" s="142" t="s">
        <v>384</v>
      </c>
      <c r="I158" s="142" t="s">
        <v>384</v>
      </c>
      <c r="J158" s="142" t="s">
        <v>384</v>
      </c>
      <c r="K158" s="142" t="s">
        <v>384</v>
      </c>
      <c r="L158" s="142" t="s">
        <v>384</v>
      </c>
      <c r="M158" s="142" t="s">
        <v>384</v>
      </c>
      <c r="N158" s="142" t="s">
        <v>384</v>
      </c>
      <c r="O158" s="142" t="s">
        <v>384</v>
      </c>
      <c r="P158" s="142" t="s">
        <v>384</v>
      </c>
      <c r="Q158" s="142" t="s">
        <v>384</v>
      </c>
      <c r="R158" s="142">
        <f t="shared" ref="R158" si="89">C158/F158</f>
        <v>0</v>
      </c>
      <c r="S158" s="142" t="s">
        <v>384</v>
      </c>
      <c r="T158" s="142" t="s">
        <v>384</v>
      </c>
      <c r="U158" s="142" t="s">
        <v>384</v>
      </c>
      <c r="V158" s="142" t="s">
        <v>384</v>
      </c>
      <c r="W158" s="142">
        <f>C158/F158</f>
        <v>0</v>
      </c>
      <c r="X158" s="142" t="s">
        <v>384</v>
      </c>
      <c r="Y158" s="145" t="s">
        <v>384</v>
      </c>
      <c r="Z158" s="146"/>
    </row>
    <row r="159" spans="1:26" x14ac:dyDescent="0.3">
      <c r="A159" s="18" t="str">
        <f>DataEntry!A146</f>
        <v>7440-02-0</v>
      </c>
      <c r="B159" s="18" t="str">
        <f>DataEntry!B146</f>
        <v>Nickel</v>
      </c>
      <c r="C159" s="19">
        <f>DataEntry!C146</f>
        <v>0</v>
      </c>
      <c r="D159" s="19" t="s">
        <v>420</v>
      </c>
      <c r="E159" s="19" t="s">
        <v>419</v>
      </c>
      <c r="F159" s="21">
        <v>100</v>
      </c>
      <c r="G159" s="144" t="s">
        <v>384</v>
      </c>
      <c r="H159" s="142" t="s">
        <v>384</v>
      </c>
      <c r="I159" s="142" t="s">
        <v>384</v>
      </c>
      <c r="J159" s="142" t="s">
        <v>384</v>
      </c>
      <c r="K159" s="142" t="s">
        <v>384</v>
      </c>
      <c r="L159" s="142" t="s">
        <v>384</v>
      </c>
      <c r="M159" s="142" t="s">
        <v>384</v>
      </c>
      <c r="N159" s="142" t="s">
        <v>384</v>
      </c>
      <c r="O159" s="142" t="s">
        <v>384</v>
      </c>
      <c r="P159" s="142" t="s">
        <v>384</v>
      </c>
      <c r="Q159" s="142" t="s">
        <v>384</v>
      </c>
      <c r="R159" s="142" t="s">
        <v>384</v>
      </c>
      <c r="S159" s="142">
        <f t="shared" ref="S159" si="90">C159/F159</f>
        <v>0</v>
      </c>
      <c r="T159" s="142" t="s">
        <v>384</v>
      </c>
      <c r="U159" s="142" t="s">
        <v>384</v>
      </c>
      <c r="V159" s="142" t="s">
        <v>384</v>
      </c>
      <c r="W159" s="142" t="s">
        <v>384</v>
      </c>
      <c r="X159" s="142" t="s">
        <v>384</v>
      </c>
      <c r="Y159" s="145" t="s">
        <v>384</v>
      </c>
      <c r="Z159" s="146"/>
    </row>
    <row r="160" spans="1:26" x14ac:dyDescent="0.3">
      <c r="A160" s="18" t="str">
        <f>DataEntry!A147</f>
        <v>14797-55-8</v>
      </c>
      <c r="B160" s="18" t="str">
        <f>DataEntry!B147</f>
        <v>Nitrate (as N)</v>
      </c>
      <c r="C160" s="19">
        <f>DataEntry!C147</f>
        <v>0</v>
      </c>
      <c r="D160" s="19" t="s">
        <v>391</v>
      </c>
      <c r="E160" s="19" t="s">
        <v>419</v>
      </c>
      <c r="F160" s="21">
        <v>10000</v>
      </c>
      <c r="G160" s="144" t="s">
        <v>384</v>
      </c>
      <c r="H160" s="142" t="s">
        <v>384</v>
      </c>
      <c r="I160" s="142" t="s">
        <v>384</v>
      </c>
      <c r="J160" s="142" t="s">
        <v>384</v>
      </c>
      <c r="K160" s="142" t="s">
        <v>384</v>
      </c>
      <c r="L160" s="142" t="s">
        <v>384</v>
      </c>
      <c r="M160" s="142" t="s">
        <v>384</v>
      </c>
      <c r="N160" s="142">
        <f t="shared" ref="N160" si="91">C160/F160</f>
        <v>0</v>
      </c>
      <c r="O160" s="142" t="s">
        <v>384</v>
      </c>
      <c r="P160" s="142" t="s">
        <v>384</v>
      </c>
      <c r="Q160" s="142" t="s">
        <v>384</v>
      </c>
      <c r="R160" s="142" t="s">
        <v>384</v>
      </c>
      <c r="S160" s="142" t="s">
        <v>384</v>
      </c>
      <c r="T160" s="142" t="s">
        <v>384</v>
      </c>
      <c r="U160" s="142" t="s">
        <v>384</v>
      </c>
      <c r="V160" s="142" t="s">
        <v>384</v>
      </c>
      <c r="W160" s="142" t="s">
        <v>384</v>
      </c>
      <c r="X160" s="142" t="s">
        <v>384</v>
      </c>
      <c r="Y160" s="145">
        <f>C160/F160</f>
        <v>0</v>
      </c>
      <c r="Z160" s="146"/>
    </row>
    <row r="161" spans="1:26" x14ac:dyDescent="0.3">
      <c r="A161" s="18" t="str">
        <f>DataEntry!A148</f>
        <v>62-75-9</v>
      </c>
      <c r="B161" s="18" t="str">
        <f>DataEntry!B148</f>
        <v>Nitrosodimethylamine, -N (NDMA)</v>
      </c>
      <c r="C161" s="19">
        <f>DataEntry!C148</f>
        <v>0</v>
      </c>
      <c r="D161" s="19" t="s">
        <v>405</v>
      </c>
      <c r="E161" s="19" t="s">
        <v>417</v>
      </c>
      <c r="F161" s="21">
        <v>5.0000000000000001E-3</v>
      </c>
      <c r="G161" s="144"/>
      <c r="H161" s="142">
        <f t="shared" ref="H161:H162" si="92">C161/F161</f>
        <v>0</v>
      </c>
      <c r="I161" s="142"/>
      <c r="J161" s="142"/>
      <c r="K161" s="142"/>
      <c r="L161" s="142"/>
      <c r="M161" s="142"/>
      <c r="N161" s="142"/>
      <c r="O161" s="142"/>
      <c r="P161" s="142"/>
      <c r="Q161" s="142"/>
      <c r="R161" s="142"/>
      <c r="S161" s="142"/>
      <c r="T161" s="142"/>
      <c r="U161" s="142"/>
      <c r="V161" s="142"/>
      <c r="W161" s="142"/>
      <c r="X161" s="142"/>
      <c r="Y161" s="145"/>
      <c r="Z161" s="146"/>
    </row>
    <row r="162" spans="1:26" x14ac:dyDescent="0.3">
      <c r="A162" s="18" t="str">
        <f>DataEntry!A149</f>
        <v>86-30-6</v>
      </c>
      <c r="B162" s="18" t="str">
        <f>DataEntry!B149</f>
        <v>Nitrosodiphenylamine, N-</v>
      </c>
      <c r="C162" s="19">
        <f>DataEntry!C149</f>
        <v>0</v>
      </c>
      <c r="D162" s="19" t="s">
        <v>420</v>
      </c>
      <c r="E162" s="19" t="s">
        <v>417</v>
      </c>
      <c r="F162" s="21">
        <v>70</v>
      </c>
      <c r="G162" s="144" t="s">
        <v>384</v>
      </c>
      <c r="H162" s="142">
        <f t="shared" si="92"/>
        <v>0</v>
      </c>
      <c r="I162" s="142" t="s">
        <v>384</v>
      </c>
      <c r="J162" s="142" t="s">
        <v>384</v>
      </c>
      <c r="K162" s="142" t="s">
        <v>384</v>
      </c>
      <c r="L162" s="142" t="s">
        <v>384</v>
      </c>
      <c r="M162" s="142" t="s">
        <v>384</v>
      </c>
      <c r="N162" s="142" t="s">
        <v>384</v>
      </c>
      <c r="O162" s="142" t="s">
        <v>384</v>
      </c>
      <c r="P162" s="142" t="s">
        <v>384</v>
      </c>
      <c r="Q162" s="142" t="s">
        <v>384</v>
      </c>
      <c r="R162" s="142" t="s">
        <v>384</v>
      </c>
      <c r="S162" s="142" t="s">
        <v>384</v>
      </c>
      <c r="T162" s="142" t="s">
        <v>384</v>
      </c>
      <c r="U162" s="142" t="s">
        <v>384</v>
      </c>
      <c r="V162" s="142" t="s">
        <v>384</v>
      </c>
      <c r="W162" s="142" t="s">
        <v>384</v>
      </c>
      <c r="X162" s="142" t="s">
        <v>384</v>
      </c>
      <c r="Y162" s="145" t="s">
        <v>384</v>
      </c>
      <c r="Z162" s="146"/>
    </row>
    <row r="163" spans="1:26" x14ac:dyDescent="0.3">
      <c r="A163" s="18" t="str">
        <f>DataEntry!A150</f>
        <v>84852-15-3</v>
      </c>
      <c r="B163" s="18" t="str">
        <f>DataEntry!B150</f>
        <v>Nonylphenol</v>
      </c>
      <c r="C163" s="19">
        <f>DataEntry!C150</f>
        <v>0</v>
      </c>
      <c r="D163" s="19" t="s">
        <v>600</v>
      </c>
      <c r="E163" s="19" t="s">
        <v>419</v>
      </c>
      <c r="F163" s="21">
        <v>20</v>
      </c>
      <c r="G163" s="144" t="s">
        <v>384</v>
      </c>
      <c r="H163" s="142" t="s">
        <v>384</v>
      </c>
      <c r="I163" s="142" t="s">
        <v>384</v>
      </c>
      <c r="J163" s="142" t="s">
        <v>384</v>
      </c>
      <c r="K163" s="142" t="s">
        <v>384</v>
      </c>
      <c r="L163" s="142" t="s">
        <v>384</v>
      </c>
      <c r="M163" s="142" t="s">
        <v>384</v>
      </c>
      <c r="N163" s="142" t="s">
        <v>384</v>
      </c>
      <c r="O163" s="142" t="s">
        <v>384</v>
      </c>
      <c r="P163" s="142" t="s">
        <v>384</v>
      </c>
      <c r="Q163" s="142" t="s">
        <v>384</v>
      </c>
      <c r="R163" s="142" t="s">
        <v>384</v>
      </c>
      <c r="S163" s="142" t="s">
        <v>384</v>
      </c>
      <c r="T163" s="142">
        <f t="shared" ref="T163" si="93">C163/F163</f>
        <v>0</v>
      </c>
      <c r="U163" s="142" t="s">
        <v>384</v>
      </c>
      <c r="V163" s="142" t="s">
        <v>384</v>
      </c>
      <c r="W163" s="142" t="s">
        <v>384</v>
      </c>
      <c r="X163" s="142" t="s">
        <v>384</v>
      </c>
      <c r="Y163" s="145" t="s">
        <v>384</v>
      </c>
      <c r="Z163" s="146"/>
    </row>
    <row r="164" spans="1:26" x14ac:dyDescent="0.3">
      <c r="A164" s="18" t="str">
        <f>DataEntry!A151</f>
        <v>140-66-9</v>
      </c>
      <c r="B164" s="18" t="str">
        <f>DataEntry!B151</f>
        <v>Octylphenol, 4-tert</v>
      </c>
      <c r="C164" s="19">
        <f>DataEntry!C151</f>
        <v>0</v>
      </c>
      <c r="D164" s="19" t="s">
        <v>600</v>
      </c>
      <c r="E164" s="19" t="s">
        <v>419</v>
      </c>
      <c r="F164" s="21">
        <v>100</v>
      </c>
      <c r="G164" s="144"/>
      <c r="H164" s="142"/>
      <c r="I164" s="142"/>
      <c r="J164" s="142">
        <f t="shared" ref="J164:J165" si="94">C164/F164</f>
        <v>0</v>
      </c>
      <c r="K164" s="142"/>
      <c r="L164" s="142"/>
      <c r="M164" s="142"/>
      <c r="N164" s="142"/>
      <c r="O164" s="142"/>
      <c r="P164" s="142"/>
      <c r="Q164" s="142"/>
      <c r="R164" s="142"/>
      <c r="S164" s="142"/>
      <c r="T164" s="142"/>
      <c r="U164" s="142"/>
      <c r="V164" s="142"/>
      <c r="W164" s="142"/>
      <c r="X164" s="142"/>
      <c r="Y164" s="145"/>
      <c r="Z164" s="146"/>
    </row>
    <row r="165" spans="1:26" x14ac:dyDescent="0.3">
      <c r="A165" s="18" t="str">
        <f>DataEntry!A152</f>
        <v>87-86-5</v>
      </c>
      <c r="B165" s="18" t="str">
        <f>DataEntry!B152</f>
        <v>Pentachlorophenol</v>
      </c>
      <c r="C165" s="19">
        <f>DataEntry!C152</f>
        <v>0</v>
      </c>
      <c r="D165" s="19" t="s">
        <v>382</v>
      </c>
      <c r="E165" s="19" t="s">
        <v>419</v>
      </c>
      <c r="F165" s="21">
        <v>7</v>
      </c>
      <c r="G165" s="144" t="s">
        <v>384</v>
      </c>
      <c r="H165" s="142" t="s">
        <v>384</v>
      </c>
      <c r="I165" s="142" t="s">
        <v>384</v>
      </c>
      <c r="J165" s="142">
        <f t="shared" si="94"/>
        <v>0</v>
      </c>
      <c r="K165" s="142" t="s">
        <v>384</v>
      </c>
      <c r="L165" s="142" t="s">
        <v>384</v>
      </c>
      <c r="M165" s="142" t="s">
        <v>384</v>
      </c>
      <c r="N165" s="142" t="s">
        <v>384</v>
      </c>
      <c r="O165" s="142">
        <f t="shared" ref="O165" si="95">C165/F165</f>
        <v>0</v>
      </c>
      <c r="P165" s="142">
        <f t="shared" ref="P165" si="96">C165/F165</f>
        <v>0</v>
      </c>
      <c r="Q165" s="142">
        <f>C165/F165</f>
        <v>0</v>
      </c>
      <c r="R165" s="142" t="s">
        <v>384</v>
      </c>
      <c r="S165" s="142" t="s">
        <v>384</v>
      </c>
      <c r="T165" s="142" t="s">
        <v>384</v>
      </c>
      <c r="U165" s="142" t="s">
        <v>384</v>
      </c>
      <c r="V165" s="142" t="s">
        <v>384</v>
      </c>
      <c r="W165" s="142" t="s">
        <v>384</v>
      </c>
      <c r="X165" s="142">
        <f t="shared" ref="X165:X171" si="97">C165/F165</f>
        <v>0</v>
      </c>
      <c r="Y165" s="145" t="s">
        <v>384</v>
      </c>
      <c r="Z165" s="146"/>
    </row>
    <row r="166" spans="1:26" x14ac:dyDescent="0.3">
      <c r="A166" s="18" t="str">
        <f>DataEntry!A152</f>
        <v>87-86-5</v>
      </c>
      <c r="B166" s="18" t="str">
        <f>DataEntry!B152</f>
        <v>Pentachlorophenol</v>
      </c>
      <c r="C166" s="19">
        <f>DataEntry!C152</f>
        <v>0</v>
      </c>
      <c r="D166" s="19" t="s">
        <v>382</v>
      </c>
      <c r="E166" s="19" t="s">
        <v>417</v>
      </c>
      <c r="F166" s="21">
        <v>0.3</v>
      </c>
      <c r="G166" s="144" t="s">
        <v>384</v>
      </c>
      <c r="H166" s="142">
        <f t="shared" ref="H166" si="98">C166/F166</f>
        <v>0</v>
      </c>
      <c r="I166" s="142" t="s">
        <v>384</v>
      </c>
      <c r="J166" s="142" t="s">
        <v>384</v>
      </c>
      <c r="K166" s="142" t="s">
        <v>384</v>
      </c>
      <c r="L166" s="142" t="s">
        <v>384</v>
      </c>
      <c r="M166" s="142" t="s">
        <v>384</v>
      </c>
      <c r="N166" s="142" t="s">
        <v>384</v>
      </c>
      <c r="O166" s="142" t="s">
        <v>384</v>
      </c>
      <c r="P166" s="142" t="s">
        <v>384</v>
      </c>
      <c r="Q166" s="142" t="s">
        <v>384</v>
      </c>
      <c r="R166" s="142" t="s">
        <v>384</v>
      </c>
      <c r="S166" s="142" t="s">
        <v>384</v>
      </c>
      <c r="T166" s="142" t="s">
        <v>384</v>
      </c>
      <c r="U166" s="142" t="s">
        <v>384</v>
      </c>
      <c r="V166" s="142" t="s">
        <v>384</v>
      </c>
      <c r="W166" s="142" t="s">
        <v>384</v>
      </c>
      <c r="X166" s="142" t="s">
        <v>384</v>
      </c>
      <c r="Y166" s="145" t="s">
        <v>384</v>
      </c>
      <c r="Z166" s="146"/>
    </row>
    <row r="167" spans="1:26" x14ac:dyDescent="0.3">
      <c r="A167" s="18" t="str">
        <f>DataEntry!A153</f>
        <v>45187-15-3; 375-73-5</v>
      </c>
      <c r="B167" s="18" t="str">
        <f>DataEntry!B153</f>
        <v>Perfluorobutane sulfonate (PFBS)</v>
      </c>
      <c r="C167" s="19">
        <f>DataEntry!C153</f>
        <v>0</v>
      </c>
      <c r="D167" s="19" t="s">
        <v>600</v>
      </c>
      <c r="E167" s="19" t="s">
        <v>419</v>
      </c>
      <c r="F167" s="21">
        <v>0.1</v>
      </c>
      <c r="G167" s="144"/>
      <c r="H167" s="142"/>
      <c r="I167" s="142"/>
      <c r="J167" s="142"/>
      <c r="K167" s="142"/>
      <c r="L167" s="142"/>
      <c r="M167" s="142"/>
      <c r="N167" s="142"/>
      <c r="O167" s="142"/>
      <c r="P167" s="142"/>
      <c r="Q167" s="142"/>
      <c r="R167" s="142"/>
      <c r="S167" s="142"/>
      <c r="T167" s="142"/>
      <c r="U167" s="142"/>
      <c r="V167" s="142"/>
      <c r="W167" s="142"/>
      <c r="X167" s="142">
        <f t="shared" si="97"/>
        <v>0</v>
      </c>
      <c r="Y167" s="145"/>
      <c r="Z167" s="146"/>
    </row>
    <row r="168" spans="1:26" x14ac:dyDescent="0.3">
      <c r="A168" s="18" t="str">
        <f>DataEntry!A154</f>
        <v>45048-62-2; 375-22-4</v>
      </c>
      <c r="B168" s="18" t="str">
        <f>DataEntry!B154</f>
        <v>Perfluorobutyrate (PFBA)</v>
      </c>
      <c r="C168" s="19">
        <f>DataEntry!C154</f>
        <v>0</v>
      </c>
      <c r="D168" s="19" t="s">
        <v>389</v>
      </c>
      <c r="E168" s="19" t="s">
        <v>419</v>
      </c>
      <c r="F168" s="21">
        <v>7</v>
      </c>
      <c r="G168" s="144"/>
      <c r="H168" s="142"/>
      <c r="I168" s="142"/>
      <c r="J168" s="142"/>
      <c r="K168" s="142"/>
      <c r="L168" s="142"/>
      <c r="M168" s="142"/>
      <c r="N168" s="142"/>
      <c r="O168" s="142">
        <f t="shared" ref="O168:O177" si="99">C168/F168</f>
        <v>0</v>
      </c>
      <c r="P168" s="142"/>
      <c r="Q168" s="142"/>
      <c r="R168" s="142"/>
      <c r="S168" s="142"/>
      <c r="T168" s="142"/>
      <c r="U168" s="142"/>
      <c r="V168" s="142"/>
      <c r="W168" s="142"/>
      <c r="X168" s="142">
        <f t="shared" si="97"/>
        <v>0</v>
      </c>
      <c r="Y168" s="145"/>
      <c r="Z168" s="146"/>
    </row>
    <row r="169" spans="1:26" ht="165.6" customHeight="1" x14ac:dyDescent="0.3">
      <c r="A169" s="18" t="str">
        <f>DataEntry!A155</f>
        <v>108427-53-8; 355-46-4; 3871-99-6</v>
      </c>
      <c r="B169" s="18" t="str">
        <f>DataEntry!B155</f>
        <v xml:space="preserve">U.S. Environmental Protection Agency (EPA)  Maximum Contaminant Level of 0.010 µg/L.
Perfluorohexane sulfonate (PFHxS) -
Only enter data in this box OR the one below.  If values are entered in both boxes, the calculation will be based only on the EPA MCLG/MCL value. </v>
      </c>
      <c r="C169" s="19">
        <f>DataEntry!C155</f>
        <v>0</v>
      </c>
      <c r="D169" s="19" t="s">
        <v>623</v>
      </c>
      <c r="E169" s="19" t="s">
        <v>419</v>
      </c>
      <c r="F169" s="21">
        <v>0.01</v>
      </c>
      <c r="G169" s="144"/>
      <c r="H169" s="142"/>
      <c r="I169" s="142"/>
      <c r="J169" s="142"/>
      <c r="K169" s="142"/>
      <c r="L169" s="142"/>
      <c r="M169" s="142"/>
      <c r="N169" s="142"/>
      <c r="O169" s="142"/>
      <c r="P169" s="142"/>
      <c r="Q169" s="142"/>
      <c r="R169" s="142"/>
      <c r="S169" s="142"/>
      <c r="T169" s="142"/>
      <c r="U169" s="142"/>
      <c r="V169" s="142"/>
      <c r="W169" s="142"/>
      <c r="X169" s="142">
        <f t="shared" si="97"/>
        <v>0</v>
      </c>
      <c r="Y169" s="145"/>
      <c r="Z169" s="146"/>
    </row>
    <row r="170" spans="1:26" ht="155.4" customHeight="1" x14ac:dyDescent="0.3">
      <c r="A170" s="18" t="str">
        <f>DataEntry!A156</f>
        <v>108427-53-8; 355-46-4; 3871-99-6</v>
      </c>
      <c r="B170" s="18" t="str">
        <f>DataEntry!B156</f>
        <v xml:space="preserve">Minnesota Department of Health HRL value of 0.047 µg/L.## 
Perfluorohexane sulfonate (PFHxS)
Only enter data in this box OR the one above.  If values are entered in both boxes, the calculation will be based only on the EPA MCLG/MCL value. </v>
      </c>
      <c r="C170" s="19">
        <f>DataEntry!C156</f>
        <v>0</v>
      </c>
      <c r="D170" s="19" t="s">
        <v>600</v>
      </c>
      <c r="E170" s="19" t="s">
        <v>419</v>
      </c>
      <c r="F170" s="21">
        <v>4.7E-2</v>
      </c>
      <c r="G170" s="144"/>
      <c r="H170" s="142"/>
      <c r="I170" s="142"/>
      <c r="J170" s="142"/>
      <c r="K170" s="142"/>
      <c r="L170" s="142"/>
      <c r="M170" s="142"/>
      <c r="N170" s="142"/>
      <c r="O170" s="142">
        <f>IF(C169&gt;0,"0.0",IF(C169=0,C170/F170))</f>
        <v>0</v>
      </c>
      <c r="P170" s="142"/>
      <c r="Q170" s="142"/>
      <c r="R170" s="142"/>
      <c r="S170" s="142"/>
      <c r="T170" s="142"/>
      <c r="U170" s="142"/>
      <c r="V170" s="142"/>
      <c r="W170" s="142"/>
      <c r="X170" s="142">
        <f>IF(C169&gt;0,"0.00",IF(C169=0,C170/F170))</f>
        <v>0</v>
      </c>
      <c r="Y170" s="145"/>
      <c r="Z170" s="146"/>
    </row>
    <row r="171" spans="1:26" ht="28.8" x14ac:dyDescent="0.3">
      <c r="A171" s="18" t="str">
        <f>DataEntry!A157</f>
        <v>92612-52-7; 307-24-4; 21615-47-4; 2923-26-4</v>
      </c>
      <c r="B171" s="18" t="str">
        <f>DataEntry!B157</f>
        <v>Perfluorohexanoate (PFHxA)</v>
      </c>
      <c r="C171" s="19">
        <f>DataEntry!C157</f>
        <v>0</v>
      </c>
      <c r="D171" s="19" t="s">
        <v>600</v>
      </c>
      <c r="E171" s="19" t="s">
        <v>419</v>
      </c>
      <c r="F171" s="21">
        <v>0.2</v>
      </c>
      <c r="G171" s="144"/>
      <c r="H171" s="142"/>
      <c r="I171" s="142"/>
      <c r="J171" s="142">
        <f t="shared" ref="J171:J176" si="100">C171/F171</f>
        <v>0</v>
      </c>
      <c r="K171" s="142"/>
      <c r="L171" s="142"/>
      <c r="M171" s="142"/>
      <c r="N171" s="142"/>
      <c r="O171" s="142"/>
      <c r="P171" s="142"/>
      <c r="Q171" s="142"/>
      <c r="R171" s="142"/>
      <c r="S171" s="142"/>
      <c r="T171" s="142"/>
      <c r="U171" s="142"/>
      <c r="V171" s="142"/>
      <c r="W171" s="142"/>
      <c r="X171" s="142">
        <f t="shared" si="97"/>
        <v>0</v>
      </c>
      <c r="Y171" s="145"/>
      <c r="Z171" s="146"/>
    </row>
    <row r="172" spans="1:26" ht="57.6" x14ac:dyDescent="0.3">
      <c r="A172" s="18" t="str">
        <f>DataEntry!A158</f>
        <v>45285-51-6; 335-67-1;
335-66-0; 3825-26-1;
2395-00-8; 335-93-3;
335-95-5</v>
      </c>
      <c r="B172" s="18" t="str">
        <f>DataEntry!B158</f>
        <v xml:space="preserve">Perfluorooctanoate (PFOA)# </v>
      </c>
      <c r="C172" s="19">
        <f>DataEntry!C158</f>
        <v>0</v>
      </c>
      <c r="D172" s="19" t="s">
        <v>643</v>
      </c>
      <c r="E172" s="19" t="s">
        <v>419</v>
      </c>
      <c r="F172" s="21">
        <v>2.4000000000000001E-4</v>
      </c>
      <c r="G172" s="144"/>
      <c r="H172" s="142"/>
      <c r="I172" s="142"/>
      <c r="J172" s="142">
        <f t="shared" si="100"/>
        <v>0</v>
      </c>
      <c r="K172" s="142"/>
      <c r="L172" s="142"/>
      <c r="M172" s="142"/>
      <c r="N172" s="142"/>
      <c r="O172" s="142">
        <f t="shared" si="99"/>
        <v>0</v>
      </c>
      <c r="P172" s="142">
        <f t="shared" ref="P172:P174" si="101">C172/F172</f>
        <v>0</v>
      </c>
      <c r="Q172" s="142"/>
      <c r="R172" s="142"/>
      <c r="S172" s="142"/>
      <c r="T172" s="142"/>
      <c r="U172" s="142"/>
      <c r="V172" s="142"/>
      <c r="W172" s="142"/>
      <c r="X172" s="142"/>
      <c r="Y172" s="145"/>
      <c r="Z172" s="146"/>
    </row>
    <row r="173" spans="1:26" ht="73.8" customHeight="1" x14ac:dyDescent="0.3">
      <c r="A173" s="18" t="str">
        <f>DataEntry!A158</f>
        <v>45285-51-6; 335-67-1;
335-66-0; 3825-26-1;
2395-00-8; 335-93-3;
335-95-5</v>
      </c>
      <c r="B173" s="18" t="str">
        <f>DataEntry!B158</f>
        <v xml:space="preserve">Perfluorooctanoate (PFOA)# </v>
      </c>
      <c r="C173" s="19">
        <f>DataEntry!C158</f>
        <v>0</v>
      </c>
      <c r="D173" s="19" t="s">
        <v>643</v>
      </c>
      <c r="E173" s="19" t="s">
        <v>417</v>
      </c>
      <c r="F173" s="21">
        <v>7.9000000000000006E-6</v>
      </c>
      <c r="G173" s="144"/>
      <c r="H173" s="142">
        <f>C173/F173</f>
        <v>0</v>
      </c>
      <c r="I173" s="142"/>
      <c r="J173" s="142"/>
      <c r="K173" s="142"/>
      <c r="L173" s="142"/>
      <c r="M173" s="142"/>
      <c r="N173" s="142"/>
      <c r="O173" s="142"/>
      <c r="P173" s="142"/>
      <c r="Q173" s="142"/>
      <c r="R173" s="142"/>
      <c r="S173" s="142"/>
      <c r="T173" s="142"/>
      <c r="U173" s="142"/>
      <c r="V173" s="142"/>
      <c r="W173" s="142"/>
      <c r="X173" s="142"/>
      <c r="Y173" s="145"/>
      <c r="Z173" s="146"/>
    </row>
    <row r="174" spans="1:26" ht="43.2" x14ac:dyDescent="0.3">
      <c r="A174" s="18" t="str">
        <f>DataEntry!A159</f>
        <v>45298-90-6; 1763-23-1;
29081-56-9; 70225-14-8; 2795-39-3; 29457-72-5</v>
      </c>
      <c r="B174" s="18" t="str">
        <f>DataEntry!B159</f>
        <v>Perfluorooctane sulfonate (PFOS)#</v>
      </c>
      <c r="C174" s="19">
        <f>DataEntry!C159</f>
        <v>0</v>
      </c>
      <c r="D174" s="19" t="s">
        <v>643</v>
      </c>
      <c r="E174" s="19" t="s">
        <v>419</v>
      </c>
      <c r="F174" s="21">
        <v>2.3E-3</v>
      </c>
      <c r="G174" s="144"/>
      <c r="H174" s="142"/>
      <c r="I174" s="142"/>
      <c r="J174" s="142">
        <f t="shared" si="100"/>
        <v>0</v>
      </c>
      <c r="K174" s="142"/>
      <c r="L174" s="142"/>
      <c r="M174" s="142"/>
      <c r="N174" s="142"/>
      <c r="O174" s="142">
        <f t="shared" si="99"/>
        <v>0</v>
      </c>
      <c r="P174" s="142">
        <f t="shared" si="101"/>
        <v>0</v>
      </c>
      <c r="Q174" s="142"/>
      <c r="R174" s="142"/>
      <c r="S174" s="142"/>
      <c r="T174" s="142"/>
      <c r="U174" s="142"/>
      <c r="V174" s="142"/>
      <c r="W174" s="142"/>
      <c r="X174" s="142"/>
      <c r="Y174" s="145"/>
      <c r="Z174" s="146"/>
    </row>
    <row r="175" spans="1:26" ht="43.2" x14ac:dyDescent="0.3">
      <c r="A175" s="18" t="str">
        <f>DataEntry!A159</f>
        <v>45298-90-6; 1763-23-1;
29081-56-9; 70225-14-8; 2795-39-3; 29457-72-5</v>
      </c>
      <c r="B175" s="18" t="str">
        <f>DataEntry!B159</f>
        <v>Perfluorooctane sulfonate (PFOS)#</v>
      </c>
      <c r="C175" s="19">
        <f>DataEntry!C159</f>
        <v>0</v>
      </c>
      <c r="D175" s="19" t="s">
        <v>643</v>
      </c>
      <c r="E175" s="19" t="s">
        <v>417</v>
      </c>
      <c r="F175" s="21">
        <v>7.6E-3</v>
      </c>
      <c r="G175" s="144"/>
      <c r="H175" s="142">
        <f>C175/F175</f>
        <v>0</v>
      </c>
      <c r="I175" s="142"/>
      <c r="J175" s="142"/>
      <c r="K175" s="142"/>
      <c r="L175" s="142"/>
      <c r="M175" s="142"/>
      <c r="N175" s="142"/>
      <c r="O175" s="142"/>
      <c r="P175" s="142"/>
      <c r="Q175" s="142"/>
      <c r="R175" s="142"/>
      <c r="S175" s="142"/>
      <c r="T175" s="142"/>
      <c r="U175" s="142"/>
      <c r="V175" s="142"/>
      <c r="W175" s="142"/>
      <c r="X175" s="142"/>
      <c r="Y175" s="145"/>
      <c r="Z175" s="146"/>
    </row>
    <row r="176" spans="1:26" x14ac:dyDescent="0.3">
      <c r="A176" s="18" t="str">
        <f>DataEntry!A160</f>
        <v>108-95-2</v>
      </c>
      <c r="B176" s="18" t="str">
        <f>DataEntry!B160</f>
        <v>Phenol</v>
      </c>
      <c r="C176" s="19">
        <f>DataEntry!C160</f>
        <v>0</v>
      </c>
      <c r="D176" s="19" t="s">
        <v>420</v>
      </c>
      <c r="E176" s="19" t="s">
        <v>419</v>
      </c>
      <c r="F176" s="21">
        <v>4000</v>
      </c>
      <c r="G176" s="144" t="s">
        <v>384</v>
      </c>
      <c r="H176" s="142" t="s">
        <v>384</v>
      </c>
      <c r="I176" s="142" t="s">
        <v>384</v>
      </c>
      <c r="J176" s="142">
        <f t="shared" si="100"/>
        <v>0</v>
      </c>
      <c r="K176" s="142" t="s">
        <v>384</v>
      </c>
      <c r="L176" s="142" t="s">
        <v>384</v>
      </c>
      <c r="M176" s="142" t="s">
        <v>384</v>
      </c>
      <c r="N176" s="142" t="s">
        <v>384</v>
      </c>
      <c r="O176" s="142" t="s">
        <v>384</v>
      </c>
      <c r="P176" s="142" t="s">
        <v>384</v>
      </c>
      <c r="Q176" s="142" t="s">
        <v>384</v>
      </c>
      <c r="R176" s="142" t="s">
        <v>384</v>
      </c>
      <c r="S176" s="142" t="s">
        <v>384</v>
      </c>
      <c r="T176" s="142" t="s">
        <v>384</v>
      </c>
      <c r="U176" s="142" t="s">
        <v>384</v>
      </c>
      <c r="V176" s="142" t="s">
        <v>384</v>
      </c>
      <c r="W176" s="142" t="s">
        <v>384</v>
      </c>
      <c r="X176" s="142" t="s">
        <v>384</v>
      </c>
      <c r="Y176" s="145" t="s">
        <v>384</v>
      </c>
      <c r="Z176" s="146"/>
    </row>
    <row r="177" spans="1:26" x14ac:dyDescent="0.3">
      <c r="A177" s="18" t="str">
        <f>DataEntry!A161</f>
        <v>1918-02-1</v>
      </c>
      <c r="B177" s="18" t="str">
        <f>DataEntry!B161</f>
        <v>Picloram</v>
      </c>
      <c r="C177" s="19">
        <f>DataEntry!C161</f>
        <v>0</v>
      </c>
      <c r="D177" s="19" t="s">
        <v>420</v>
      </c>
      <c r="E177" s="19" t="s">
        <v>419</v>
      </c>
      <c r="F177" s="21">
        <v>500</v>
      </c>
      <c r="G177" s="144" t="s">
        <v>384</v>
      </c>
      <c r="H177" s="142" t="s">
        <v>384</v>
      </c>
      <c r="I177" s="142" t="s">
        <v>384</v>
      </c>
      <c r="J177" s="142" t="s">
        <v>384</v>
      </c>
      <c r="K177" s="142" t="s">
        <v>384</v>
      </c>
      <c r="L177" s="142" t="s">
        <v>384</v>
      </c>
      <c r="M177" s="142" t="s">
        <v>384</v>
      </c>
      <c r="N177" s="142" t="s">
        <v>384</v>
      </c>
      <c r="O177" s="142">
        <f t="shared" si="99"/>
        <v>0</v>
      </c>
      <c r="P177" s="142" t="s">
        <v>384</v>
      </c>
      <c r="Q177" s="142" t="s">
        <v>384</v>
      </c>
      <c r="R177" s="142" t="s">
        <v>384</v>
      </c>
      <c r="S177" s="142" t="s">
        <v>384</v>
      </c>
      <c r="T177" s="142" t="s">
        <v>384</v>
      </c>
      <c r="U177" s="142" t="s">
        <v>384</v>
      </c>
      <c r="V177" s="142" t="s">
        <v>384</v>
      </c>
      <c r="W177" s="142" t="s">
        <v>384</v>
      </c>
      <c r="X177" s="142" t="s">
        <v>384</v>
      </c>
      <c r="Y177" s="145" t="s">
        <v>384</v>
      </c>
      <c r="Z177" s="146"/>
    </row>
    <row r="178" spans="1:26" x14ac:dyDescent="0.3">
      <c r="A178" s="18" t="str">
        <f>DataEntry!A162</f>
        <v>1336-36-3</v>
      </c>
      <c r="B178" s="18" t="str">
        <f>DataEntry!B162</f>
        <v>Polychlorinated biphenyls</v>
      </c>
      <c r="C178" s="19">
        <f>DataEntry!C162</f>
        <v>0</v>
      </c>
      <c r="D178" s="19" t="s">
        <v>421</v>
      </c>
      <c r="E178" s="19" t="s">
        <v>417</v>
      </c>
      <c r="F178" s="21">
        <v>0.04</v>
      </c>
      <c r="G178" s="144" t="s">
        <v>384</v>
      </c>
      <c r="H178" s="142">
        <f t="shared" ref="H178" si="102">C178/F178</f>
        <v>0</v>
      </c>
      <c r="I178" s="142" t="s">
        <v>384</v>
      </c>
      <c r="J178" s="142" t="s">
        <v>384</v>
      </c>
      <c r="K178" s="142" t="s">
        <v>384</v>
      </c>
      <c r="L178" s="142" t="s">
        <v>384</v>
      </c>
      <c r="M178" s="142" t="s">
        <v>384</v>
      </c>
      <c r="N178" s="142" t="s">
        <v>384</v>
      </c>
      <c r="O178" s="142" t="s">
        <v>384</v>
      </c>
      <c r="P178" s="142" t="s">
        <v>384</v>
      </c>
      <c r="Q178" s="142" t="s">
        <v>384</v>
      </c>
      <c r="R178" s="142" t="s">
        <v>384</v>
      </c>
      <c r="S178" s="142" t="s">
        <v>384</v>
      </c>
      <c r="T178" s="142" t="s">
        <v>384</v>
      </c>
      <c r="U178" s="142" t="s">
        <v>384</v>
      </c>
      <c r="V178" s="142" t="s">
        <v>384</v>
      </c>
      <c r="W178" s="142" t="s">
        <v>384</v>
      </c>
      <c r="X178" s="142" t="s">
        <v>384</v>
      </c>
      <c r="Y178" s="145" t="s">
        <v>384</v>
      </c>
      <c r="Z178" s="146"/>
    </row>
    <row r="179" spans="1:26" x14ac:dyDescent="0.3">
      <c r="A179" s="18" t="str">
        <f>DataEntry!A163</f>
        <v>1610-18-0</v>
      </c>
      <c r="B179" s="18" t="str">
        <f>DataEntry!B163</f>
        <v>Prometon</v>
      </c>
      <c r="C179" s="19">
        <f>DataEntry!C163</f>
        <v>0</v>
      </c>
      <c r="D179" s="19" t="s">
        <v>420</v>
      </c>
      <c r="E179" s="19" t="s">
        <v>419</v>
      </c>
      <c r="F179" s="21">
        <v>100</v>
      </c>
      <c r="G179" s="144" t="s">
        <v>384</v>
      </c>
      <c r="H179" s="142" t="s">
        <v>384</v>
      </c>
      <c r="I179" s="142" t="s">
        <v>384</v>
      </c>
      <c r="J179" s="142" t="s">
        <v>384</v>
      </c>
      <c r="K179" s="142" t="s">
        <v>384</v>
      </c>
      <c r="L179" s="142" t="s">
        <v>384</v>
      </c>
      <c r="M179" s="142" t="s">
        <v>384</v>
      </c>
      <c r="N179" s="142" t="s">
        <v>384</v>
      </c>
      <c r="O179" s="142" t="s">
        <v>384</v>
      </c>
      <c r="P179" s="142" t="s">
        <v>384</v>
      </c>
      <c r="Q179" s="142" t="s">
        <v>384</v>
      </c>
      <c r="R179" s="142" t="s">
        <v>384</v>
      </c>
      <c r="S179" s="142">
        <f t="shared" ref="S179:S180" si="103">C179/F179</f>
        <v>0</v>
      </c>
      <c r="T179" s="142" t="s">
        <v>384</v>
      </c>
      <c r="U179" s="142" t="s">
        <v>384</v>
      </c>
      <c r="V179" s="142" t="s">
        <v>384</v>
      </c>
      <c r="W179" s="142" t="s">
        <v>384</v>
      </c>
      <c r="X179" s="142" t="s">
        <v>384</v>
      </c>
      <c r="Y179" s="145" t="s">
        <v>384</v>
      </c>
      <c r="Z179" s="146"/>
    </row>
    <row r="180" spans="1:26" x14ac:dyDescent="0.3">
      <c r="A180" s="18" t="str">
        <f>DataEntry!A164</f>
        <v>1918-16-7</v>
      </c>
      <c r="B180" s="18" t="str">
        <f>DataEntry!B164</f>
        <v>Propachlor</v>
      </c>
      <c r="C180" s="19">
        <f>DataEntry!C164</f>
        <v>0</v>
      </c>
      <c r="D180" s="19" t="s">
        <v>420</v>
      </c>
      <c r="E180" s="19" t="s">
        <v>419</v>
      </c>
      <c r="F180" s="21">
        <v>90</v>
      </c>
      <c r="G180" s="144" t="s">
        <v>384</v>
      </c>
      <c r="H180" s="142" t="s">
        <v>384</v>
      </c>
      <c r="I180" s="142" t="s">
        <v>384</v>
      </c>
      <c r="J180" s="142" t="s">
        <v>384</v>
      </c>
      <c r="K180" s="142" t="s">
        <v>384</v>
      </c>
      <c r="L180" s="142" t="s">
        <v>384</v>
      </c>
      <c r="M180" s="142" t="s">
        <v>384</v>
      </c>
      <c r="N180" s="142" t="s">
        <v>384</v>
      </c>
      <c r="O180" s="142" t="s">
        <v>384</v>
      </c>
      <c r="P180" s="142" t="s">
        <v>384</v>
      </c>
      <c r="Q180" s="142" t="s">
        <v>384</v>
      </c>
      <c r="R180" s="142" t="s">
        <v>384</v>
      </c>
      <c r="S180" s="142">
        <f t="shared" si="103"/>
        <v>0</v>
      </c>
      <c r="T180" s="142" t="s">
        <v>384</v>
      </c>
      <c r="U180" s="142" t="s">
        <v>384</v>
      </c>
      <c r="V180" s="142" t="s">
        <v>384</v>
      </c>
      <c r="W180" s="142" t="s">
        <v>384</v>
      </c>
      <c r="X180" s="142" t="s">
        <v>384</v>
      </c>
      <c r="Y180" s="145" t="s">
        <v>384</v>
      </c>
      <c r="Z180" s="146"/>
    </row>
    <row r="181" spans="1:26" x14ac:dyDescent="0.3">
      <c r="A181" s="18" t="str">
        <f>DataEntry!A165</f>
        <v>175013-18-0</v>
      </c>
      <c r="B181" s="18" t="str">
        <f>DataEntry!B165</f>
        <v>Pyraclostrobin</v>
      </c>
      <c r="C181" s="19">
        <f>DataEntry!C165</f>
        <v>0</v>
      </c>
      <c r="D181" s="19" t="s">
        <v>392</v>
      </c>
      <c r="E181" s="19" t="s">
        <v>419</v>
      </c>
      <c r="F181" s="21">
        <v>100</v>
      </c>
      <c r="G181" s="144" t="s">
        <v>384</v>
      </c>
      <c r="H181" s="142" t="s">
        <v>384</v>
      </c>
      <c r="I181" s="142" t="s">
        <v>384</v>
      </c>
      <c r="J181" s="142">
        <f t="shared" ref="J181" si="104">C181/F181</f>
        <v>0</v>
      </c>
      <c r="K181" s="142" t="s">
        <v>384</v>
      </c>
      <c r="L181" s="142">
        <f>C181/F181</f>
        <v>0</v>
      </c>
      <c r="M181" s="142">
        <f>C181/F181</f>
        <v>0</v>
      </c>
      <c r="N181" s="142">
        <f t="shared" ref="N181:N186" si="105">C181/F181</f>
        <v>0</v>
      </c>
      <c r="O181" s="142">
        <f t="shared" ref="O181:O186" si="106">C181/F181</f>
        <v>0</v>
      </c>
      <c r="P181" s="142">
        <f>C181/F181</f>
        <v>0</v>
      </c>
      <c r="Q181" s="142" t="s">
        <v>384</v>
      </c>
      <c r="R181" s="142" t="s">
        <v>384</v>
      </c>
      <c r="S181" s="142" t="s">
        <v>384</v>
      </c>
      <c r="T181" s="142" t="s">
        <v>384</v>
      </c>
      <c r="U181" s="142" t="s">
        <v>384</v>
      </c>
      <c r="V181" s="142" t="s">
        <v>384</v>
      </c>
      <c r="W181" s="142">
        <f>C181/F181</f>
        <v>0</v>
      </c>
      <c r="X181" s="142" t="s">
        <v>384</v>
      </c>
      <c r="Y181" s="145" t="s">
        <v>384</v>
      </c>
      <c r="Z181" s="146"/>
    </row>
    <row r="182" spans="1:26" x14ac:dyDescent="0.3">
      <c r="A182" s="18" t="str">
        <f>DataEntry!A166</f>
        <v>129-00-0</v>
      </c>
      <c r="B182" s="18" t="str">
        <f>DataEntry!B166</f>
        <v>Pyrene</v>
      </c>
      <c r="C182" s="19">
        <f>DataEntry!C166</f>
        <v>0</v>
      </c>
      <c r="D182" s="19" t="s">
        <v>389</v>
      </c>
      <c r="E182" s="19" t="s">
        <v>419</v>
      </c>
      <c r="F182" s="21">
        <v>50</v>
      </c>
      <c r="G182" s="144"/>
      <c r="H182" s="142"/>
      <c r="I182" s="142"/>
      <c r="J182" s="142"/>
      <c r="K182" s="142"/>
      <c r="L182" s="142"/>
      <c r="M182" s="142"/>
      <c r="N182" s="142"/>
      <c r="O182" s="142"/>
      <c r="P182" s="142"/>
      <c r="Q182" s="142"/>
      <c r="R182" s="142"/>
      <c r="S182" s="142"/>
      <c r="T182" s="142">
        <f t="shared" ref="T182:T186" si="107">C182/F182</f>
        <v>0</v>
      </c>
      <c r="U182" s="142"/>
      <c r="V182" s="142"/>
      <c r="W182" s="142"/>
      <c r="X182" s="142"/>
      <c r="Y182" s="145"/>
      <c r="Z182" s="146"/>
    </row>
    <row r="183" spans="1:26" x14ac:dyDescent="0.3">
      <c r="A183" s="12" t="s">
        <v>649</v>
      </c>
      <c r="B183" s="13" t="s">
        <v>650</v>
      </c>
      <c r="C183" s="19">
        <f>DataEntry!C167</f>
        <v>0</v>
      </c>
      <c r="D183" s="19" t="s">
        <v>655</v>
      </c>
      <c r="E183" s="19" t="s">
        <v>419</v>
      </c>
      <c r="F183" s="21">
        <v>40</v>
      </c>
      <c r="G183" s="144"/>
      <c r="H183" s="142"/>
      <c r="I183" s="142">
        <f>C183/F183</f>
        <v>0</v>
      </c>
      <c r="J183" s="142"/>
      <c r="K183" s="142"/>
      <c r="L183" s="142"/>
      <c r="M183" s="142"/>
      <c r="N183" s="142"/>
      <c r="O183" s="142"/>
      <c r="P183" s="142"/>
      <c r="Q183" s="142"/>
      <c r="R183" s="142"/>
      <c r="S183" s="142"/>
      <c r="T183" s="142"/>
      <c r="U183" s="142"/>
      <c r="V183" s="142"/>
      <c r="W183" s="142"/>
      <c r="X183" s="142"/>
      <c r="Y183" s="145"/>
      <c r="Z183" s="146"/>
    </row>
    <row r="184" spans="1:26" x14ac:dyDescent="0.3">
      <c r="A184" s="12" t="s">
        <v>651</v>
      </c>
      <c r="B184" s="13" t="s">
        <v>652</v>
      </c>
      <c r="C184" s="19">
        <f>DataEntry!C168</f>
        <v>0</v>
      </c>
      <c r="D184" s="19" t="s">
        <v>657</v>
      </c>
      <c r="E184" s="19" t="s">
        <v>419</v>
      </c>
      <c r="F184" s="21">
        <v>40</v>
      </c>
      <c r="G184" s="144"/>
      <c r="H184" s="142"/>
      <c r="I184" s="142">
        <f t="shared" ref="I184:I185" si="108">C184/F184</f>
        <v>0</v>
      </c>
      <c r="J184" s="142"/>
      <c r="K184" s="142"/>
      <c r="L184" s="142"/>
      <c r="M184" s="142"/>
      <c r="N184" s="142"/>
      <c r="O184" s="142"/>
      <c r="P184" s="142"/>
      <c r="Q184" s="142"/>
      <c r="R184" s="142"/>
      <c r="S184" s="142"/>
      <c r="T184" s="142"/>
      <c r="U184" s="142"/>
      <c r="V184" s="142"/>
      <c r="W184" s="142"/>
      <c r="X184" s="142"/>
      <c r="Y184" s="145"/>
      <c r="Z184" s="146"/>
    </row>
    <row r="185" spans="1:26" x14ac:dyDescent="0.3">
      <c r="A185" s="12" t="s">
        <v>653</v>
      </c>
      <c r="B185" s="13" t="s">
        <v>654</v>
      </c>
      <c r="C185" s="19">
        <f>DataEntry!C169</f>
        <v>0</v>
      </c>
      <c r="D185" s="19" t="s">
        <v>657</v>
      </c>
      <c r="E185" s="19" t="s">
        <v>419</v>
      </c>
      <c r="F185" s="21">
        <v>40</v>
      </c>
      <c r="G185" s="144"/>
      <c r="H185" s="142"/>
      <c r="I185" s="142">
        <f t="shared" si="108"/>
        <v>0</v>
      </c>
      <c r="J185" s="142"/>
      <c r="K185" s="142"/>
      <c r="L185" s="142"/>
      <c r="M185" s="142"/>
      <c r="N185" s="142"/>
      <c r="O185" s="142"/>
      <c r="P185" s="142"/>
      <c r="Q185" s="142"/>
      <c r="R185" s="142"/>
      <c r="S185" s="142"/>
      <c r="T185" s="142"/>
      <c r="U185" s="142"/>
      <c r="V185" s="142"/>
      <c r="W185" s="142"/>
      <c r="X185" s="142"/>
      <c r="Y185" s="145"/>
      <c r="Z185" s="146"/>
    </row>
    <row r="186" spans="1:26" x14ac:dyDescent="0.3">
      <c r="A186" s="18" t="str">
        <f>DataEntry!A170</f>
        <v>91-22-5</v>
      </c>
      <c r="B186" s="18" t="str">
        <f>DataEntry!B170</f>
        <v>Quinoline</v>
      </c>
      <c r="C186" s="19">
        <f>DataEntry!C170</f>
        <v>0</v>
      </c>
      <c r="D186" s="19" t="s">
        <v>600</v>
      </c>
      <c r="E186" s="19" t="s">
        <v>419</v>
      </c>
      <c r="F186" s="21">
        <v>4</v>
      </c>
      <c r="G186" s="144"/>
      <c r="H186" s="142"/>
      <c r="I186" s="142"/>
      <c r="J186" s="142"/>
      <c r="K186" s="142"/>
      <c r="L186" s="142"/>
      <c r="M186" s="142"/>
      <c r="N186" s="142">
        <f t="shared" si="105"/>
        <v>0</v>
      </c>
      <c r="O186" s="142">
        <f t="shared" si="106"/>
        <v>0</v>
      </c>
      <c r="P186" s="142"/>
      <c r="Q186" s="142"/>
      <c r="R186" s="142"/>
      <c r="S186" s="142"/>
      <c r="T186" s="142">
        <f t="shared" si="107"/>
        <v>0</v>
      </c>
      <c r="U186" s="142">
        <f>C186/F186</f>
        <v>0</v>
      </c>
      <c r="V186" s="142"/>
      <c r="W186" s="142">
        <f>C186/F186</f>
        <v>0</v>
      </c>
      <c r="X186" s="142"/>
      <c r="Y186" s="145"/>
      <c r="Z186" s="146"/>
    </row>
    <row r="187" spans="1:26" x14ac:dyDescent="0.3">
      <c r="A187" s="18" t="str">
        <f>DataEntry!A170</f>
        <v>91-22-5</v>
      </c>
      <c r="B187" s="18" t="str">
        <f>DataEntry!B170</f>
        <v>Quinoline</v>
      </c>
      <c r="C187" s="19">
        <f>DataEntry!C170</f>
        <v>0</v>
      </c>
      <c r="D187" s="19" t="s">
        <v>600</v>
      </c>
      <c r="E187" s="19" t="s">
        <v>417</v>
      </c>
      <c r="F187" s="21">
        <v>0.03</v>
      </c>
      <c r="G187" s="144"/>
      <c r="H187" s="142">
        <f t="shared" ref="H187" si="109">C187/F187</f>
        <v>0</v>
      </c>
      <c r="I187" s="142"/>
      <c r="J187" s="142"/>
      <c r="K187" s="142"/>
      <c r="L187" s="142"/>
      <c r="M187" s="142"/>
      <c r="N187" s="142"/>
      <c r="O187" s="142"/>
      <c r="P187" s="142"/>
      <c r="Q187" s="142"/>
      <c r="R187" s="142"/>
      <c r="S187" s="142"/>
      <c r="T187" s="142"/>
      <c r="U187" s="142"/>
      <c r="V187" s="142"/>
      <c r="W187" s="142"/>
      <c r="X187" s="142"/>
      <c r="Y187" s="145"/>
      <c r="Z187" s="146"/>
    </row>
    <row r="188" spans="1:26" x14ac:dyDescent="0.3">
      <c r="A188" s="18" t="str">
        <f>DataEntry!A171</f>
        <v>7782-49-2</v>
      </c>
      <c r="B188" s="18" t="str">
        <f>DataEntry!B171</f>
        <v>Selenium</v>
      </c>
      <c r="C188" s="19">
        <f>DataEntry!C171</f>
        <v>0</v>
      </c>
      <c r="D188" s="19" t="s">
        <v>420</v>
      </c>
      <c r="E188" s="19" t="s">
        <v>419</v>
      </c>
      <c r="F188" s="21">
        <v>30</v>
      </c>
      <c r="G188" s="144" t="s">
        <v>384</v>
      </c>
      <c r="H188" s="142" t="s">
        <v>384</v>
      </c>
      <c r="I188" s="142" t="s">
        <v>384</v>
      </c>
      <c r="J188" s="142" t="s">
        <v>384</v>
      </c>
      <c r="K188" s="142" t="s">
        <v>384</v>
      </c>
      <c r="L188" s="142" t="s">
        <v>384</v>
      </c>
      <c r="M188" s="142" t="s">
        <v>384</v>
      </c>
      <c r="N188" s="142" t="s">
        <v>384</v>
      </c>
      <c r="O188" s="142" t="s">
        <v>384</v>
      </c>
      <c r="P188" s="142" t="s">
        <v>384</v>
      </c>
      <c r="Q188" s="142" t="s">
        <v>384</v>
      </c>
      <c r="R188" s="142" t="s">
        <v>384</v>
      </c>
      <c r="S188" s="142">
        <f t="shared" ref="S188:S189" si="110">C188/F188</f>
        <v>0</v>
      </c>
      <c r="T188" s="142" t="s">
        <v>384</v>
      </c>
      <c r="U188" s="142" t="s">
        <v>384</v>
      </c>
      <c r="V188" s="142" t="s">
        <v>384</v>
      </c>
      <c r="W188" s="142" t="s">
        <v>384</v>
      </c>
      <c r="X188" s="142" t="s">
        <v>384</v>
      </c>
      <c r="Y188" s="145" t="s">
        <v>384</v>
      </c>
      <c r="Z188" s="146"/>
    </row>
    <row r="189" spans="1:26" x14ac:dyDescent="0.3">
      <c r="A189" s="18" t="str">
        <f>DataEntry!A172</f>
        <v>7440-22-4</v>
      </c>
      <c r="B189" s="18" t="str">
        <f>DataEntry!B172</f>
        <v>Silver</v>
      </c>
      <c r="C189" s="19">
        <f>DataEntry!C172</f>
        <v>0</v>
      </c>
      <c r="D189" s="19" t="s">
        <v>420</v>
      </c>
      <c r="E189" s="19" t="s">
        <v>419</v>
      </c>
      <c r="F189" s="21">
        <v>30</v>
      </c>
      <c r="G189" s="144" t="s">
        <v>384</v>
      </c>
      <c r="H189" s="142" t="s">
        <v>384</v>
      </c>
      <c r="I189" s="142" t="s">
        <v>384</v>
      </c>
      <c r="J189" s="142" t="s">
        <v>384</v>
      </c>
      <c r="K189" s="142" t="s">
        <v>384</v>
      </c>
      <c r="L189" s="142" t="s">
        <v>384</v>
      </c>
      <c r="M189" s="142" t="s">
        <v>384</v>
      </c>
      <c r="N189" s="142" t="s">
        <v>384</v>
      </c>
      <c r="O189" s="142" t="s">
        <v>384</v>
      </c>
      <c r="P189" s="142" t="s">
        <v>384</v>
      </c>
      <c r="Q189" s="142" t="s">
        <v>384</v>
      </c>
      <c r="R189" s="142" t="s">
        <v>384</v>
      </c>
      <c r="S189" s="142">
        <f t="shared" si="110"/>
        <v>0</v>
      </c>
      <c r="T189" s="142" t="s">
        <v>384</v>
      </c>
      <c r="U189" s="142" t="s">
        <v>384</v>
      </c>
      <c r="V189" s="142" t="s">
        <v>384</v>
      </c>
      <c r="W189" s="142" t="s">
        <v>384</v>
      </c>
      <c r="X189" s="142" t="s">
        <v>384</v>
      </c>
      <c r="Y189" s="145" t="s">
        <v>384</v>
      </c>
      <c r="Z189" s="146"/>
    </row>
    <row r="190" spans="1:26" x14ac:dyDescent="0.3">
      <c r="A190" s="18" t="str">
        <f>DataEntry!A173</f>
        <v>122-34-9</v>
      </c>
      <c r="B190" s="18" t="str">
        <f>DataEntry!B173</f>
        <v>Simazine</v>
      </c>
      <c r="C190" s="19">
        <f>DataEntry!C173</f>
        <v>0</v>
      </c>
      <c r="D190" s="19" t="s">
        <v>391</v>
      </c>
      <c r="E190" s="19" t="s">
        <v>419</v>
      </c>
      <c r="F190" s="21">
        <v>4</v>
      </c>
      <c r="G190" s="144" t="s">
        <v>384</v>
      </c>
      <c r="H190" s="142" t="s">
        <v>384</v>
      </c>
      <c r="I190" s="142" t="s">
        <v>384</v>
      </c>
      <c r="J190" s="142" t="s">
        <v>384</v>
      </c>
      <c r="K190" s="142" t="s">
        <v>384</v>
      </c>
      <c r="L190" s="142" t="s">
        <v>384</v>
      </c>
      <c r="M190" s="142" t="s">
        <v>384</v>
      </c>
      <c r="N190" s="142" t="s">
        <v>384</v>
      </c>
      <c r="O190" s="142" t="s">
        <v>384</v>
      </c>
      <c r="P190" s="142" t="s">
        <v>384</v>
      </c>
      <c r="Q190" s="142" t="s">
        <v>384</v>
      </c>
      <c r="R190" s="142" t="s">
        <v>384</v>
      </c>
      <c r="S190" s="142" t="s">
        <v>384</v>
      </c>
      <c r="T190" s="142" t="s">
        <v>384</v>
      </c>
      <c r="U190" s="142" t="s">
        <v>384</v>
      </c>
      <c r="V190" s="142" t="s">
        <v>384</v>
      </c>
      <c r="W190" s="142" t="s">
        <v>384</v>
      </c>
      <c r="X190" s="142" t="s">
        <v>384</v>
      </c>
      <c r="Y190" s="145">
        <f>C190/F190</f>
        <v>0</v>
      </c>
      <c r="Z190" s="146"/>
    </row>
    <row r="191" spans="1:26" x14ac:dyDescent="0.3">
      <c r="A191" s="18" t="str">
        <f>DataEntry!A174</f>
        <v>7440-24-6</v>
      </c>
      <c r="B191" s="18" t="str">
        <f>DataEntry!B174</f>
        <v>Strontium</v>
      </c>
      <c r="C191" s="19">
        <f>DataEntry!C174</f>
        <v>0</v>
      </c>
      <c r="D191" s="19" t="s">
        <v>407</v>
      </c>
      <c r="E191" s="19" t="s">
        <v>419</v>
      </c>
      <c r="F191" s="21">
        <v>3000</v>
      </c>
      <c r="G191" s="144"/>
      <c r="H191" s="142"/>
      <c r="I191" s="142"/>
      <c r="J191" s="142">
        <f t="shared" ref="J191" si="111">C191/F191</f>
        <v>0</v>
      </c>
      <c r="K191" s="142"/>
      <c r="L191" s="142"/>
      <c r="M191" s="142"/>
      <c r="N191" s="142"/>
      <c r="O191" s="142"/>
      <c r="P191" s="142"/>
      <c r="Q191" s="142"/>
      <c r="R191" s="142"/>
      <c r="S191" s="142"/>
      <c r="T191" s="142"/>
      <c r="U191" s="142"/>
      <c r="V191" s="142">
        <f>C191/F191</f>
        <v>0</v>
      </c>
      <c r="W191" s="142"/>
      <c r="X191" s="142"/>
      <c r="Y191" s="145"/>
      <c r="Z191" s="146"/>
    </row>
    <row r="192" spans="1:26" x14ac:dyDescent="0.3">
      <c r="A192" s="18" t="str">
        <f>DataEntry!A175</f>
        <v>57-68-1; 1981-58-4</v>
      </c>
      <c r="B192" s="18" t="str">
        <f>DataEntry!B175</f>
        <v>Sulfamethazine (and sodium salt)</v>
      </c>
      <c r="C192" s="19">
        <f>DataEntry!C175</f>
        <v>0</v>
      </c>
      <c r="D192" s="19" t="s">
        <v>382</v>
      </c>
      <c r="E192" s="19" t="s">
        <v>419</v>
      </c>
      <c r="F192" s="21">
        <v>100</v>
      </c>
      <c r="G192" s="144" t="s">
        <v>384</v>
      </c>
      <c r="H192" s="142" t="s">
        <v>384</v>
      </c>
      <c r="I192" s="142" t="s">
        <v>384</v>
      </c>
      <c r="J192" s="142" t="s">
        <v>384</v>
      </c>
      <c r="K192" s="142" t="s">
        <v>384</v>
      </c>
      <c r="L192" s="142" t="s">
        <v>384</v>
      </c>
      <c r="M192" s="142" t="s">
        <v>384</v>
      </c>
      <c r="N192" s="142" t="s">
        <v>384</v>
      </c>
      <c r="O192" s="142" t="s">
        <v>384</v>
      </c>
      <c r="P192" s="142" t="s">
        <v>384</v>
      </c>
      <c r="Q192" s="142" t="s">
        <v>384</v>
      </c>
      <c r="R192" s="142" t="s">
        <v>384</v>
      </c>
      <c r="S192" s="142" t="s">
        <v>384</v>
      </c>
      <c r="T192" s="142" t="s">
        <v>384</v>
      </c>
      <c r="U192" s="142" t="s">
        <v>384</v>
      </c>
      <c r="V192" s="142" t="s">
        <v>384</v>
      </c>
      <c r="W192" s="142" t="s">
        <v>384</v>
      </c>
      <c r="X192" s="142">
        <f t="shared" ref="X192:X193" si="112">C192/F192</f>
        <v>0</v>
      </c>
      <c r="Y192" s="145" t="s">
        <v>384</v>
      </c>
      <c r="Z192" s="146"/>
    </row>
    <row r="193" spans="1:26" x14ac:dyDescent="0.3">
      <c r="A193" s="18" t="str">
        <f>DataEntry!A176</f>
        <v>723-46-6</v>
      </c>
      <c r="B193" s="18" t="str">
        <f>DataEntry!B176</f>
        <v>Sulfamethoxazole</v>
      </c>
      <c r="C193" s="19">
        <f>DataEntry!C176</f>
        <v>0</v>
      </c>
      <c r="D193" s="19" t="s">
        <v>388</v>
      </c>
      <c r="E193" s="19" t="s">
        <v>419</v>
      </c>
      <c r="F193" s="21">
        <v>100</v>
      </c>
      <c r="G193" s="144" t="s">
        <v>384</v>
      </c>
      <c r="H193" s="142" t="s">
        <v>384</v>
      </c>
      <c r="I193" s="142" t="s">
        <v>384</v>
      </c>
      <c r="J193" s="142" t="s">
        <v>384</v>
      </c>
      <c r="K193" s="142" t="s">
        <v>384</v>
      </c>
      <c r="L193" s="142" t="s">
        <v>384</v>
      </c>
      <c r="M193" s="142" t="s">
        <v>384</v>
      </c>
      <c r="N193" s="142" t="s">
        <v>384</v>
      </c>
      <c r="O193" s="142" t="s">
        <v>384</v>
      </c>
      <c r="P193" s="142" t="s">
        <v>384</v>
      </c>
      <c r="Q193" s="142" t="s">
        <v>384</v>
      </c>
      <c r="R193" s="142" t="s">
        <v>384</v>
      </c>
      <c r="S193" s="142" t="s">
        <v>384</v>
      </c>
      <c r="T193" s="142" t="s">
        <v>384</v>
      </c>
      <c r="U193" s="142" t="s">
        <v>384</v>
      </c>
      <c r="V193" s="142" t="s">
        <v>384</v>
      </c>
      <c r="W193" s="142" t="s">
        <v>384</v>
      </c>
      <c r="X193" s="142">
        <f t="shared" si="112"/>
        <v>0</v>
      </c>
      <c r="Y193" s="145" t="s">
        <v>384</v>
      </c>
      <c r="Z193" s="146"/>
    </row>
    <row r="194" spans="1:26" x14ac:dyDescent="0.3">
      <c r="A194" s="18" t="str">
        <f>DataEntry!A177</f>
        <v>122836-35-5</v>
      </c>
      <c r="B194" s="18" t="str">
        <f>DataEntry!B177</f>
        <v>Sulfentrazone</v>
      </c>
      <c r="C194" s="19">
        <f>DataEntry!C177</f>
        <v>0</v>
      </c>
      <c r="D194" s="19" t="s">
        <v>631</v>
      </c>
      <c r="E194" s="19" t="s">
        <v>419</v>
      </c>
      <c r="F194" s="21">
        <v>60</v>
      </c>
      <c r="G194" s="144"/>
      <c r="H194" s="142"/>
      <c r="I194" s="142"/>
      <c r="J194" s="142">
        <f>C194/F194</f>
        <v>0</v>
      </c>
      <c r="K194" s="142"/>
      <c r="L194" s="142"/>
      <c r="M194" s="142"/>
      <c r="N194" s="142"/>
      <c r="O194" s="142"/>
      <c r="P194" s="142"/>
      <c r="Q194" s="142"/>
      <c r="R194" s="142"/>
      <c r="S194" s="142"/>
      <c r="T194" s="142"/>
      <c r="U194" s="142"/>
      <c r="V194" s="142"/>
      <c r="W194" s="142"/>
      <c r="X194" s="142"/>
      <c r="Y194" s="145"/>
      <c r="Z194" s="146"/>
    </row>
    <row r="195" spans="1:26" x14ac:dyDescent="0.3">
      <c r="A195" s="18" t="str">
        <f>DataEntry!A178</f>
        <v>134391-01-08</v>
      </c>
      <c r="B195" s="18" t="str">
        <f>DataEntry!B178</f>
        <v>Sulfentrazone 3-Carboxylic Acid</v>
      </c>
      <c r="C195" s="19">
        <f>DataEntry!C178</f>
        <v>0</v>
      </c>
      <c r="D195" s="19" t="s">
        <v>641</v>
      </c>
      <c r="E195" s="19" t="s">
        <v>419</v>
      </c>
      <c r="F195" s="21">
        <v>60</v>
      </c>
      <c r="G195" s="144"/>
      <c r="H195" s="142"/>
      <c r="I195" s="142"/>
      <c r="J195" s="142">
        <f>C195/F195</f>
        <v>0</v>
      </c>
      <c r="K195" s="142"/>
      <c r="L195" s="142"/>
      <c r="M195" s="142"/>
      <c r="N195" s="142"/>
      <c r="O195" s="142"/>
      <c r="P195" s="142"/>
      <c r="Q195" s="142"/>
      <c r="R195" s="142"/>
      <c r="S195" s="142"/>
      <c r="T195" s="142"/>
      <c r="U195" s="142"/>
      <c r="V195" s="142"/>
      <c r="W195" s="142"/>
      <c r="X195" s="142"/>
      <c r="Y195" s="145"/>
      <c r="Z195" s="146"/>
    </row>
    <row r="196" spans="1:26" x14ac:dyDescent="0.3">
      <c r="A196" s="18" t="str">
        <f>DataEntry!A179</f>
        <v>630-20-6</v>
      </c>
      <c r="B196" s="18" t="str">
        <f>DataEntry!B179</f>
        <v>Tetrachloroethane, 1,1,1,2-</v>
      </c>
      <c r="C196" s="19">
        <f>DataEntry!C179</f>
        <v>0</v>
      </c>
      <c r="D196" s="19" t="s">
        <v>420</v>
      </c>
      <c r="E196" s="19" t="s">
        <v>419</v>
      </c>
      <c r="F196" s="21">
        <v>70</v>
      </c>
      <c r="G196" s="144" t="s">
        <v>384</v>
      </c>
      <c r="H196" s="142" t="s">
        <v>384</v>
      </c>
      <c r="I196" s="142" t="s">
        <v>384</v>
      </c>
      <c r="J196" s="142" t="s">
        <v>384</v>
      </c>
      <c r="K196" s="142" t="s">
        <v>384</v>
      </c>
      <c r="L196" s="142" t="s">
        <v>384</v>
      </c>
      <c r="M196" s="142" t="s">
        <v>384</v>
      </c>
      <c r="N196" s="142" t="s">
        <v>384</v>
      </c>
      <c r="O196" s="142">
        <f t="shared" ref="O196" si="113">C196/F196</f>
        <v>0</v>
      </c>
      <c r="P196" s="142" t="s">
        <v>384</v>
      </c>
      <c r="Q196" s="142" t="s">
        <v>384</v>
      </c>
      <c r="R196" s="142" t="s">
        <v>384</v>
      </c>
      <c r="S196" s="142" t="s">
        <v>384</v>
      </c>
      <c r="T196" s="142">
        <f t="shared" ref="T196" si="114">C196/F196</f>
        <v>0</v>
      </c>
      <c r="U196" s="142" t="s">
        <v>384</v>
      </c>
      <c r="V196" s="142" t="s">
        <v>384</v>
      </c>
      <c r="W196" s="142" t="s">
        <v>384</v>
      </c>
      <c r="X196" s="142" t="s">
        <v>384</v>
      </c>
      <c r="Y196" s="145" t="s">
        <v>384</v>
      </c>
      <c r="Z196" s="146"/>
    </row>
    <row r="197" spans="1:26" x14ac:dyDescent="0.3">
      <c r="A197" s="18" t="str">
        <f>DataEntry!A180</f>
        <v>79-34-5</v>
      </c>
      <c r="B197" s="18" t="str">
        <f>DataEntry!B180</f>
        <v>Tetrachloroethane, 1,1,2,2-</v>
      </c>
      <c r="C197" s="19">
        <f>DataEntry!C180</f>
        <v>0</v>
      </c>
      <c r="D197" s="19" t="s">
        <v>421</v>
      </c>
      <c r="E197" s="19" t="s">
        <v>417</v>
      </c>
      <c r="F197" s="21">
        <v>2</v>
      </c>
      <c r="G197" s="144" t="s">
        <v>384</v>
      </c>
      <c r="H197" s="142">
        <f t="shared" ref="H197:H199" si="115">C197/F197</f>
        <v>0</v>
      </c>
      <c r="I197" s="142" t="s">
        <v>384</v>
      </c>
      <c r="J197" s="142" t="s">
        <v>384</v>
      </c>
      <c r="K197" s="142" t="s">
        <v>384</v>
      </c>
      <c r="L197" s="142" t="s">
        <v>384</v>
      </c>
      <c r="M197" s="142" t="s">
        <v>384</v>
      </c>
      <c r="N197" s="142" t="s">
        <v>384</v>
      </c>
      <c r="O197" s="142" t="s">
        <v>384</v>
      </c>
      <c r="P197" s="142" t="s">
        <v>384</v>
      </c>
      <c r="Q197" s="142" t="s">
        <v>384</v>
      </c>
      <c r="R197" s="142" t="s">
        <v>384</v>
      </c>
      <c r="S197" s="142" t="s">
        <v>384</v>
      </c>
      <c r="T197" s="142" t="s">
        <v>384</v>
      </c>
      <c r="U197" s="142" t="s">
        <v>384</v>
      </c>
      <c r="V197" s="142" t="s">
        <v>384</v>
      </c>
      <c r="W197" s="142" t="s">
        <v>384</v>
      </c>
      <c r="X197" s="142" t="s">
        <v>384</v>
      </c>
      <c r="Y197" s="145" t="s">
        <v>384</v>
      </c>
      <c r="Z197" s="146"/>
    </row>
    <row r="198" spans="1:26" x14ac:dyDescent="0.3">
      <c r="A198" s="18" t="str">
        <f>DataEntry!A181</f>
        <v>127-18-4</v>
      </c>
      <c r="B198" s="18" t="str">
        <f>DataEntry!B181</f>
        <v>Tetrachloroethylene</v>
      </c>
      <c r="C198" s="19">
        <f>DataEntry!C181</f>
        <v>0</v>
      </c>
      <c r="D198" s="19" t="s">
        <v>600</v>
      </c>
      <c r="E198" s="19" t="s">
        <v>419</v>
      </c>
      <c r="F198" s="21">
        <v>7</v>
      </c>
      <c r="G198" s="144" t="s">
        <v>384</v>
      </c>
      <c r="H198" s="142" t="s">
        <v>384</v>
      </c>
      <c r="I198" s="142" t="s">
        <v>384</v>
      </c>
      <c r="J198" s="142" t="s">
        <v>384</v>
      </c>
      <c r="K198" s="142" t="s">
        <v>384</v>
      </c>
      <c r="L198" s="142" t="s">
        <v>384</v>
      </c>
      <c r="M198" s="142" t="s">
        <v>384</v>
      </c>
      <c r="N198" s="142" t="s">
        <v>384</v>
      </c>
      <c r="O198" s="142" t="s">
        <v>384</v>
      </c>
      <c r="P198" s="142" t="s">
        <v>384</v>
      </c>
      <c r="Q198" s="142" t="s">
        <v>384</v>
      </c>
      <c r="R198" s="142">
        <f t="shared" ref="R198" si="116">C198/F198</f>
        <v>0</v>
      </c>
      <c r="S198" s="142" t="s">
        <v>384</v>
      </c>
      <c r="T198" s="142" t="s">
        <v>384</v>
      </c>
      <c r="U198" s="142" t="s">
        <v>384</v>
      </c>
      <c r="V198" s="142" t="s">
        <v>384</v>
      </c>
      <c r="W198" s="142" t="s">
        <v>384</v>
      </c>
      <c r="X198" s="142" t="s">
        <v>384</v>
      </c>
      <c r="Y198" s="145" t="s">
        <v>384</v>
      </c>
      <c r="Z198" s="146"/>
    </row>
    <row r="199" spans="1:26" x14ac:dyDescent="0.3">
      <c r="A199" s="18" t="str">
        <f>DataEntry!A181</f>
        <v>127-18-4</v>
      </c>
      <c r="B199" s="18" t="str">
        <f>DataEntry!B181</f>
        <v>Tetrachloroethylene</v>
      </c>
      <c r="C199" s="19">
        <f>DataEntry!C181</f>
        <v>0</v>
      </c>
      <c r="D199" s="19" t="s">
        <v>600</v>
      </c>
      <c r="E199" s="19" t="s">
        <v>417</v>
      </c>
      <c r="F199" s="21">
        <v>4</v>
      </c>
      <c r="G199" s="144" t="s">
        <v>384</v>
      </c>
      <c r="H199" s="142">
        <f t="shared" si="115"/>
        <v>0</v>
      </c>
      <c r="I199" s="142" t="s">
        <v>384</v>
      </c>
      <c r="J199" s="142" t="s">
        <v>384</v>
      </c>
      <c r="K199" s="142" t="s">
        <v>384</v>
      </c>
      <c r="L199" s="142" t="s">
        <v>384</v>
      </c>
      <c r="M199" s="142" t="s">
        <v>384</v>
      </c>
      <c r="N199" s="142" t="s">
        <v>384</v>
      </c>
      <c r="O199" s="142" t="s">
        <v>384</v>
      </c>
      <c r="P199" s="142" t="s">
        <v>384</v>
      </c>
      <c r="Q199" s="142" t="s">
        <v>384</v>
      </c>
      <c r="R199" s="142" t="s">
        <v>384</v>
      </c>
      <c r="S199" s="142" t="s">
        <v>384</v>
      </c>
      <c r="T199" s="142" t="s">
        <v>384</v>
      </c>
      <c r="U199" s="142" t="s">
        <v>384</v>
      </c>
      <c r="V199" s="142" t="s">
        <v>384</v>
      </c>
      <c r="W199" s="142" t="s">
        <v>384</v>
      </c>
      <c r="X199" s="142" t="s">
        <v>384</v>
      </c>
      <c r="Y199" s="145" t="s">
        <v>384</v>
      </c>
      <c r="Z199" s="146"/>
    </row>
    <row r="200" spans="1:26" x14ac:dyDescent="0.3">
      <c r="A200" s="18" t="str">
        <f>DataEntry!A182</f>
        <v>109-99-9</v>
      </c>
      <c r="B200" s="18" t="str">
        <f>DataEntry!B182</f>
        <v>Tetrahydrofuran</v>
      </c>
      <c r="C200" s="19">
        <f>DataEntry!C182</f>
        <v>0</v>
      </c>
      <c r="D200" s="19" t="s">
        <v>389</v>
      </c>
      <c r="E200" s="19" t="s">
        <v>419</v>
      </c>
      <c r="F200" s="21">
        <v>600</v>
      </c>
      <c r="G200" s="144"/>
      <c r="H200" s="142"/>
      <c r="I200" s="142"/>
      <c r="J200" s="142">
        <f t="shared" ref="J200" si="117">C200/F200</f>
        <v>0</v>
      </c>
      <c r="K200" s="142"/>
      <c r="L200" s="142"/>
      <c r="M200" s="142"/>
      <c r="N200" s="142"/>
      <c r="O200" s="142"/>
      <c r="P200" s="142"/>
      <c r="Q200" s="142"/>
      <c r="R200" s="142"/>
      <c r="S200" s="142"/>
      <c r="T200" s="142"/>
      <c r="U200" s="142"/>
      <c r="V200" s="142"/>
      <c r="W200" s="142"/>
      <c r="X200" s="142"/>
      <c r="Y200" s="145"/>
      <c r="Z200" s="146"/>
    </row>
    <row r="201" spans="1:26" x14ac:dyDescent="0.3">
      <c r="A201" s="18" t="str">
        <f>DataEntry!A183</f>
        <v>7440-28-0</v>
      </c>
      <c r="B201" s="18" t="str">
        <f>DataEntry!B183</f>
        <v>Thallium</v>
      </c>
      <c r="C201" s="19">
        <f>DataEntry!C183</f>
        <v>0</v>
      </c>
      <c r="D201" s="19" t="s">
        <v>421</v>
      </c>
      <c r="E201" s="19" t="s">
        <v>419</v>
      </c>
      <c r="F201" s="21">
        <v>0.6</v>
      </c>
      <c r="G201" s="144" t="s">
        <v>384</v>
      </c>
      <c r="H201" s="142" t="s">
        <v>384</v>
      </c>
      <c r="I201" s="142" t="s">
        <v>384</v>
      </c>
      <c r="J201" s="142" t="s">
        <v>384</v>
      </c>
      <c r="K201" s="142" t="s">
        <v>384</v>
      </c>
      <c r="L201" s="142" t="s">
        <v>384</v>
      </c>
      <c r="M201" s="142" t="s">
        <v>384</v>
      </c>
      <c r="N201" s="142" t="s">
        <v>384</v>
      </c>
      <c r="O201" s="142">
        <f t="shared" ref="O201:O205" si="118">C201/F201</f>
        <v>0</v>
      </c>
      <c r="P201" s="142" t="s">
        <v>384</v>
      </c>
      <c r="Q201" s="142" t="s">
        <v>384</v>
      </c>
      <c r="R201" s="142" t="s">
        <v>384</v>
      </c>
      <c r="S201" s="142" t="s">
        <v>384</v>
      </c>
      <c r="T201" s="142" t="s">
        <v>384</v>
      </c>
      <c r="U201" s="142" t="s">
        <v>384</v>
      </c>
      <c r="V201" s="142" t="s">
        <v>384</v>
      </c>
      <c r="W201" s="142" t="s">
        <v>384</v>
      </c>
      <c r="X201" s="142" t="s">
        <v>384</v>
      </c>
      <c r="Y201" s="145" t="s">
        <v>384</v>
      </c>
      <c r="Z201" s="146"/>
    </row>
    <row r="202" spans="1:26" x14ac:dyDescent="0.3">
      <c r="A202" s="18" t="str">
        <f>DataEntry!A184</f>
        <v>153719-23-4</v>
      </c>
      <c r="B202" s="18" t="str">
        <f>DataEntry!B184</f>
        <v>Thiamethoxam</v>
      </c>
      <c r="C202" s="19">
        <f>DataEntry!C184</f>
        <v>0</v>
      </c>
      <c r="D202" s="19" t="s">
        <v>389</v>
      </c>
      <c r="E202" s="19" t="s">
        <v>419</v>
      </c>
      <c r="F202" s="21">
        <v>200</v>
      </c>
      <c r="G202" s="144"/>
      <c r="H202" s="142"/>
      <c r="I202" s="142"/>
      <c r="J202" s="142"/>
      <c r="K202" s="142"/>
      <c r="L202" s="142"/>
      <c r="M202" s="142"/>
      <c r="N202" s="142"/>
      <c r="O202" s="142"/>
      <c r="P202" s="142"/>
      <c r="Q202" s="142">
        <f>C202/F202</f>
        <v>0</v>
      </c>
      <c r="R202" s="142"/>
      <c r="S202" s="142"/>
      <c r="T202" s="142"/>
      <c r="U202" s="142"/>
      <c r="V202" s="142"/>
      <c r="W202" s="142"/>
      <c r="X202" s="142"/>
      <c r="Y202" s="145"/>
      <c r="Z202" s="146"/>
    </row>
    <row r="203" spans="1:26" x14ac:dyDescent="0.3">
      <c r="A203" s="18" t="str">
        <f>DataEntry!A185</f>
        <v>7440-31-5</v>
      </c>
      <c r="B203" s="18" t="str">
        <f>DataEntry!B185</f>
        <v>Tin</v>
      </c>
      <c r="C203" s="19">
        <f>DataEntry!C185</f>
        <v>0</v>
      </c>
      <c r="D203" s="19" t="s">
        <v>421</v>
      </c>
      <c r="E203" s="19" t="s">
        <v>419</v>
      </c>
      <c r="F203" s="21">
        <v>4000</v>
      </c>
      <c r="G203" s="144" t="s">
        <v>384</v>
      </c>
      <c r="H203" s="142" t="s">
        <v>384</v>
      </c>
      <c r="I203" s="142" t="s">
        <v>384</v>
      </c>
      <c r="J203" s="142" t="s">
        <v>384</v>
      </c>
      <c r="K203" s="142" t="s">
        <v>384</v>
      </c>
      <c r="L203" s="142" t="s">
        <v>384</v>
      </c>
      <c r="M203" s="142" t="s">
        <v>384</v>
      </c>
      <c r="N203" s="142" t="s">
        <v>384</v>
      </c>
      <c r="O203" s="142">
        <f t="shared" si="118"/>
        <v>0</v>
      </c>
      <c r="P203" s="142" t="s">
        <v>384</v>
      </c>
      <c r="Q203" s="142" t="s">
        <v>384</v>
      </c>
      <c r="R203" s="142" t="s">
        <v>384</v>
      </c>
      <c r="S203" s="142" t="s">
        <v>384</v>
      </c>
      <c r="T203" s="142">
        <f t="shared" ref="T203:T205" si="119">C203/F203</f>
        <v>0</v>
      </c>
      <c r="U203" s="142" t="s">
        <v>384</v>
      </c>
      <c r="V203" s="142" t="s">
        <v>384</v>
      </c>
      <c r="W203" s="142" t="s">
        <v>384</v>
      </c>
      <c r="X203" s="142" t="s">
        <v>384</v>
      </c>
      <c r="Y203" s="145" t="s">
        <v>384</v>
      </c>
      <c r="Z203" s="146"/>
    </row>
    <row r="204" spans="1:26" x14ac:dyDescent="0.3">
      <c r="A204" s="18" t="str">
        <f>DataEntry!A186</f>
        <v>108-88-3</v>
      </c>
      <c r="B204" s="18" t="str">
        <f>DataEntry!B186</f>
        <v>Toluene</v>
      </c>
      <c r="C204" s="19">
        <f>DataEntry!C186</f>
        <v>0</v>
      </c>
      <c r="D204" s="19" t="s">
        <v>600</v>
      </c>
      <c r="E204" s="19" t="s">
        <v>419</v>
      </c>
      <c r="F204" s="21">
        <v>70</v>
      </c>
      <c r="G204" s="144"/>
      <c r="H204" s="142"/>
      <c r="I204" s="142"/>
      <c r="J204" s="142"/>
      <c r="K204" s="142"/>
      <c r="L204" s="142"/>
      <c r="M204" s="142"/>
      <c r="N204" s="142"/>
      <c r="O204" s="142"/>
      <c r="P204" s="142">
        <f>C204/F204</f>
        <v>0</v>
      </c>
      <c r="Q204" s="142"/>
      <c r="R204" s="142">
        <f t="shared" ref="R204" si="120">C204/F204</f>
        <v>0</v>
      </c>
      <c r="S204" s="142"/>
      <c r="T204" s="142"/>
      <c r="U204" s="142"/>
      <c r="V204" s="142"/>
      <c r="W204" s="142"/>
      <c r="X204" s="142"/>
      <c r="Y204" s="145"/>
      <c r="Z204" s="146"/>
    </row>
    <row r="205" spans="1:26" x14ac:dyDescent="0.3">
      <c r="A205" s="18" t="s">
        <v>660</v>
      </c>
      <c r="B205" s="18" t="s">
        <v>661</v>
      </c>
      <c r="C205" s="19">
        <f>DataEntry!C187</f>
        <v>0</v>
      </c>
      <c r="D205" s="19" t="s">
        <v>655</v>
      </c>
      <c r="E205" s="19" t="s">
        <v>419</v>
      </c>
      <c r="F205" s="21">
        <v>10</v>
      </c>
      <c r="G205" s="144"/>
      <c r="H205" s="142"/>
      <c r="I205" s="142"/>
      <c r="J205" s="142"/>
      <c r="K205" s="142"/>
      <c r="L205" s="142"/>
      <c r="M205" s="142"/>
      <c r="N205" s="142">
        <f t="shared" ref="N205" si="121">C205/F205</f>
        <v>0</v>
      </c>
      <c r="O205" s="142">
        <f t="shared" si="118"/>
        <v>0</v>
      </c>
      <c r="P205" s="142"/>
      <c r="Q205" s="142"/>
      <c r="R205" s="142"/>
      <c r="S205" s="142"/>
      <c r="T205" s="142">
        <f t="shared" si="119"/>
        <v>0</v>
      </c>
      <c r="U205" s="142"/>
      <c r="V205" s="142"/>
      <c r="W205" s="142"/>
      <c r="X205" s="142"/>
      <c r="Y205" s="145"/>
      <c r="Z205" s="146"/>
    </row>
    <row r="206" spans="1:26" x14ac:dyDescent="0.3">
      <c r="A206" s="18" t="s">
        <v>660</v>
      </c>
      <c r="B206" s="18" t="s">
        <v>661</v>
      </c>
      <c r="C206" s="19">
        <f>DataEntry!C187</f>
        <v>0</v>
      </c>
      <c r="D206" s="19" t="s">
        <v>655</v>
      </c>
      <c r="E206" s="19" t="s">
        <v>417</v>
      </c>
      <c r="F206" s="21">
        <v>6</v>
      </c>
      <c r="G206" s="144"/>
      <c r="H206" s="142">
        <f t="shared" ref="H206:H212" si="122">C206/F206</f>
        <v>0</v>
      </c>
      <c r="I206" s="142"/>
      <c r="J206" s="142"/>
      <c r="K206" s="142"/>
      <c r="L206" s="142"/>
      <c r="M206" s="142"/>
      <c r="N206" s="142"/>
      <c r="O206" s="142"/>
      <c r="P206" s="142"/>
      <c r="Q206" s="142"/>
      <c r="R206" s="142"/>
      <c r="S206" s="142"/>
      <c r="T206" s="142"/>
      <c r="U206" s="142"/>
      <c r="V206" s="142"/>
      <c r="W206" s="142"/>
      <c r="X206" s="142"/>
      <c r="Y206" s="145"/>
      <c r="Z206" s="146"/>
    </row>
    <row r="207" spans="1:26" x14ac:dyDescent="0.3">
      <c r="A207" s="18" t="str">
        <f>DataEntry!A188</f>
        <v>8001-35-2</v>
      </c>
      <c r="B207" s="18" t="str">
        <f>DataEntry!B188</f>
        <v>Toxaphene</v>
      </c>
      <c r="C207" s="19">
        <f>DataEntry!C188</f>
        <v>0</v>
      </c>
      <c r="D207" s="19" t="s">
        <v>420</v>
      </c>
      <c r="E207" s="19" t="s">
        <v>417</v>
      </c>
      <c r="F207" s="21">
        <v>0.3</v>
      </c>
      <c r="G207" s="144" t="s">
        <v>384</v>
      </c>
      <c r="H207" s="142">
        <f t="shared" si="122"/>
        <v>0</v>
      </c>
      <c r="I207" s="142" t="s">
        <v>384</v>
      </c>
      <c r="J207" s="142" t="s">
        <v>384</v>
      </c>
      <c r="K207" s="142" t="s">
        <v>384</v>
      </c>
      <c r="L207" s="142" t="s">
        <v>384</v>
      </c>
      <c r="M207" s="142" t="s">
        <v>384</v>
      </c>
      <c r="N207" s="142" t="s">
        <v>384</v>
      </c>
      <c r="O207" s="142" t="s">
        <v>384</v>
      </c>
      <c r="P207" s="142" t="s">
        <v>384</v>
      </c>
      <c r="Q207" s="142" t="s">
        <v>384</v>
      </c>
      <c r="R207" s="142" t="s">
        <v>384</v>
      </c>
      <c r="S207" s="142" t="s">
        <v>384</v>
      </c>
      <c r="T207" s="142" t="s">
        <v>384</v>
      </c>
      <c r="U207" s="142" t="s">
        <v>384</v>
      </c>
      <c r="V207" s="142" t="s">
        <v>384</v>
      </c>
      <c r="W207" s="142" t="s">
        <v>384</v>
      </c>
      <c r="X207" s="142" t="s">
        <v>384</v>
      </c>
      <c r="Y207" s="145" t="s">
        <v>384</v>
      </c>
      <c r="Z207" s="146"/>
    </row>
    <row r="208" spans="1:26" x14ac:dyDescent="0.3">
      <c r="A208" s="18" t="str">
        <f>DataEntry!A189</f>
        <v>126-73-8</v>
      </c>
      <c r="B208" s="18" t="str">
        <f>DataEntry!B189</f>
        <v>Tributyl phosphate</v>
      </c>
      <c r="C208" s="19">
        <f>DataEntry!C189</f>
        <v>0</v>
      </c>
      <c r="D208" s="19" t="s">
        <v>631</v>
      </c>
      <c r="E208" s="19" t="s">
        <v>419</v>
      </c>
      <c r="F208" s="21">
        <v>4</v>
      </c>
      <c r="G208" s="144"/>
      <c r="H208" s="142"/>
      <c r="I208" s="142"/>
      <c r="J208" s="142">
        <f>C208/F208</f>
        <v>0</v>
      </c>
      <c r="K208" s="142"/>
      <c r="L208" s="142"/>
      <c r="M208" s="142"/>
      <c r="N208" s="142"/>
      <c r="O208" s="142"/>
      <c r="P208" s="142"/>
      <c r="Q208" s="142"/>
      <c r="R208" s="142"/>
      <c r="S208" s="142"/>
      <c r="T208" s="142"/>
      <c r="U208" s="142"/>
      <c r="V208" s="142"/>
      <c r="W208" s="142"/>
      <c r="X208" s="142"/>
      <c r="Y208" s="145"/>
      <c r="Z208" s="146"/>
    </row>
    <row r="209" spans="1:26" x14ac:dyDescent="0.3">
      <c r="A209" s="18" t="str">
        <f>DataEntry!A190</f>
        <v>120-82-1</v>
      </c>
      <c r="B209" s="18" t="str">
        <f>DataEntry!B190</f>
        <v>Trichlorobenzene, 1,2,4-</v>
      </c>
      <c r="C209" s="19">
        <f>DataEntry!C190</f>
        <v>0</v>
      </c>
      <c r="D209" s="19" t="s">
        <v>386</v>
      </c>
      <c r="E209" s="19" t="s">
        <v>419</v>
      </c>
      <c r="F209" s="21">
        <v>100</v>
      </c>
      <c r="G209" s="144">
        <f>C209/F209</f>
        <v>0</v>
      </c>
      <c r="H209" s="142" t="s">
        <v>384</v>
      </c>
      <c r="I209" s="142" t="s">
        <v>384</v>
      </c>
      <c r="J209" s="142" t="s">
        <v>384</v>
      </c>
      <c r="K209" s="142" t="s">
        <v>384</v>
      </c>
      <c r="L209" s="142" t="s">
        <v>384</v>
      </c>
      <c r="M209" s="142" t="s">
        <v>384</v>
      </c>
      <c r="N209" s="142" t="s">
        <v>384</v>
      </c>
      <c r="O209" s="142">
        <f t="shared" ref="O209:O213" si="123">C209/F209</f>
        <v>0</v>
      </c>
      <c r="P209" s="142" t="s">
        <v>384</v>
      </c>
      <c r="Q209" s="142" t="s">
        <v>384</v>
      </c>
      <c r="R209" s="142" t="s">
        <v>384</v>
      </c>
      <c r="S209" s="142" t="s">
        <v>384</v>
      </c>
      <c r="T209" s="142">
        <f t="shared" ref="T209:T211" si="124">C209/F209</f>
        <v>0</v>
      </c>
      <c r="U209" s="142" t="s">
        <v>384</v>
      </c>
      <c r="V209" s="142" t="s">
        <v>384</v>
      </c>
      <c r="W209" s="142" t="s">
        <v>384</v>
      </c>
      <c r="X209" s="142" t="s">
        <v>384</v>
      </c>
      <c r="Y209" s="145" t="s">
        <v>384</v>
      </c>
      <c r="Z209" s="146"/>
    </row>
    <row r="210" spans="1:26" x14ac:dyDescent="0.3">
      <c r="A210" s="18" t="str">
        <f>DataEntry!A190</f>
        <v>120-82-1</v>
      </c>
      <c r="B210" s="18" t="str">
        <f>DataEntry!B190</f>
        <v>Trichlorobenzene, 1,2,4-</v>
      </c>
      <c r="C210" s="19">
        <f>DataEntry!C190</f>
        <v>0</v>
      </c>
      <c r="D210" s="19" t="s">
        <v>386</v>
      </c>
      <c r="E210" s="19" t="s">
        <v>417</v>
      </c>
      <c r="F210" s="21">
        <v>4</v>
      </c>
      <c r="G210" s="144" t="s">
        <v>384</v>
      </c>
      <c r="H210" s="142">
        <f t="shared" si="122"/>
        <v>0</v>
      </c>
      <c r="I210" s="142" t="s">
        <v>384</v>
      </c>
      <c r="J210" s="142" t="s">
        <v>384</v>
      </c>
      <c r="K210" s="142" t="s">
        <v>384</v>
      </c>
      <c r="L210" s="142" t="s">
        <v>384</v>
      </c>
      <c r="M210" s="142" t="s">
        <v>384</v>
      </c>
      <c r="N210" s="142" t="s">
        <v>384</v>
      </c>
      <c r="O210" s="142" t="s">
        <v>384</v>
      </c>
      <c r="P210" s="142" t="s">
        <v>384</v>
      </c>
      <c r="Q210" s="142" t="s">
        <v>384</v>
      </c>
      <c r="R210" s="142" t="s">
        <v>384</v>
      </c>
      <c r="S210" s="142" t="s">
        <v>384</v>
      </c>
      <c r="T210" s="142" t="s">
        <v>384</v>
      </c>
      <c r="U210" s="142" t="s">
        <v>384</v>
      </c>
      <c r="V210" s="142" t="s">
        <v>384</v>
      </c>
      <c r="W210" s="142" t="s">
        <v>384</v>
      </c>
      <c r="X210" s="142" t="s">
        <v>384</v>
      </c>
      <c r="Y210" s="145" t="s">
        <v>384</v>
      </c>
      <c r="Z210" s="146"/>
    </row>
    <row r="211" spans="1:26" x14ac:dyDescent="0.3">
      <c r="A211" s="18" t="str">
        <f>DataEntry!A191</f>
        <v>108-70-3</v>
      </c>
      <c r="B211" s="18" t="str">
        <f>DataEntry!B191</f>
        <v>Trichlorobenzene, 1,3,5-</v>
      </c>
      <c r="C211" s="19">
        <f>DataEntry!C191</f>
        <v>0</v>
      </c>
      <c r="D211" s="19" t="s">
        <v>390</v>
      </c>
      <c r="E211" s="19" t="s">
        <v>419</v>
      </c>
      <c r="F211" s="21">
        <v>100</v>
      </c>
      <c r="G211" s="144">
        <f>C211/F211</f>
        <v>0</v>
      </c>
      <c r="H211" s="142" t="s">
        <v>384</v>
      </c>
      <c r="I211" s="142" t="s">
        <v>384</v>
      </c>
      <c r="J211" s="142" t="s">
        <v>384</v>
      </c>
      <c r="K211" s="142" t="s">
        <v>384</v>
      </c>
      <c r="L211" s="142" t="s">
        <v>384</v>
      </c>
      <c r="M211" s="142" t="s">
        <v>384</v>
      </c>
      <c r="N211" s="142" t="s">
        <v>384</v>
      </c>
      <c r="O211" s="142">
        <f t="shared" si="123"/>
        <v>0</v>
      </c>
      <c r="P211" s="142" t="s">
        <v>384</v>
      </c>
      <c r="Q211" s="142" t="s">
        <v>384</v>
      </c>
      <c r="R211" s="142" t="s">
        <v>384</v>
      </c>
      <c r="S211" s="142" t="s">
        <v>384</v>
      </c>
      <c r="T211" s="142">
        <f t="shared" si="124"/>
        <v>0</v>
      </c>
      <c r="U211" s="142" t="s">
        <v>384</v>
      </c>
      <c r="V211" s="142" t="s">
        <v>384</v>
      </c>
      <c r="W211" s="142" t="s">
        <v>384</v>
      </c>
      <c r="X211" s="142" t="s">
        <v>384</v>
      </c>
      <c r="Y211" s="145" t="s">
        <v>384</v>
      </c>
      <c r="Z211" s="146"/>
    </row>
    <row r="212" spans="1:26" x14ac:dyDescent="0.3">
      <c r="A212" s="18" t="str">
        <f>DataEntry!A191</f>
        <v>108-70-3</v>
      </c>
      <c r="B212" s="18" t="str">
        <f>DataEntry!B191</f>
        <v>Trichlorobenzene, 1,3,5-</v>
      </c>
      <c r="C212" s="19">
        <f>DataEntry!C191</f>
        <v>0</v>
      </c>
      <c r="D212" s="19" t="s">
        <v>390</v>
      </c>
      <c r="E212" s="19" t="s">
        <v>417</v>
      </c>
      <c r="F212" s="21">
        <v>4</v>
      </c>
      <c r="G212" s="144" t="s">
        <v>384</v>
      </c>
      <c r="H212" s="142">
        <f t="shared" si="122"/>
        <v>0</v>
      </c>
      <c r="I212" s="142" t="s">
        <v>384</v>
      </c>
      <c r="J212" s="142" t="s">
        <v>384</v>
      </c>
      <c r="K212" s="142" t="s">
        <v>384</v>
      </c>
      <c r="L212" s="142" t="s">
        <v>384</v>
      </c>
      <c r="M212" s="142" t="s">
        <v>384</v>
      </c>
      <c r="N212" s="142" t="s">
        <v>384</v>
      </c>
      <c r="O212" s="142" t="s">
        <v>384</v>
      </c>
      <c r="P212" s="142" t="s">
        <v>384</v>
      </c>
      <c r="Q212" s="142" t="s">
        <v>384</v>
      </c>
      <c r="R212" s="142" t="s">
        <v>384</v>
      </c>
      <c r="S212" s="142" t="s">
        <v>384</v>
      </c>
      <c r="T212" s="142" t="s">
        <v>384</v>
      </c>
      <c r="U212" s="142" t="s">
        <v>384</v>
      </c>
      <c r="V212" s="142" t="s">
        <v>384</v>
      </c>
      <c r="W212" s="142" t="s">
        <v>384</v>
      </c>
      <c r="X212" s="142" t="s">
        <v>384</v>
      </c>
      <c r="Y212" s="145" t="s">
        <v>384</v>
      </c>
      <c r="Z212" s="146"/>
    </row>
    <row r="213" spans="1:26" x14ac:dyDescent="0.3">
      <c r="A213" s="18" t="str">
        <f>DataEntry!A192</f>
        <v>71-55-6</v>
      </c>
      <c r="B213" s="18" t="str">
        <f>DataEntry!B192</f>
        <v>Trichloroethane, 1,1,1-</v>
      </c>
      <c r="C213" s="19">
        <f>DataEntry!C192</f>
        <v>0</v>
      </c>
      <c r="D213" s="19" t="s">
        <v>389</v>
      </c>
      <c r="E213" s="19" t="s">
        <v>419</v>
      </c>
      <c r="F213" s="21">
        <v>5000</v>
      </c>
      <c r="G213" s="144"/>
      <c r="H213" s="142"/>
      <c r="I213" s="142"/>
      <c r="J213" s="142"/>
      <c r="K213" s="142"/>
      <c r="L213" s="142"/>
      <c r="M213" s="142"/>
      <c r="N213" s="142"/>
      <c r="O213" s="142">
        <f t="shared" si="123"/>
        <v>0</v>
      </c>
      <c r="P213" s="142"/>
      <c r="Q213" s="142">
        <f>C213/F213</f>
        <v>0</v>
      </c>
      <c r="R213" s="142"/>
      <c r="S213" s="142"/>
      <c r="T213" s="142"/>
      <c r="U213" s="142"/>
      <c r="V213" s="142"/>
      <c r="W213" s="142"/>
      <c r="X213" s="142"/>
      <c r="Y213" s="145"/>
      <c r="Z213" s="146"/>
    </row>
    <row r="214" spans="1:26" x14ac:dyDescent="0.3">
      <c r="A214" s="18" t="str">
        <f>DataEntry!A193</f>
        <v>79-00-5</v>
      </c>
      <c r="B214" s="18" t="str">
        <f>DataEntry!B193</f>
        <v>Trichloroethane, 1,1,2-</v>
      </c>
      <c r="C214" s="19">
        <f>DataEntry!C193</f>
        <v>0</v>
      </c>
      <c r="D214" s="19" t="s">
        <v>420</v>
      </c>
      <c r="E214" s="19" t="s">
        <v>419</v>
      </c>
      <c r="F214" s="21">
        <v>3</v>
      </c>
      <c r="G214" s="144" t="s">
        <v>384</v>
      </c>
      <c r="H214" s="142" t="s">
        <v>384</v>
      </c>
      <c r="I214" s="142" t="s">
        <v>384</v>
      </c>
      <c r="J214" s="142" t="s">
        <v>384</v>
      </c>
      <c r="K214" s="142" t="s">
        <v>384</v>
      </c>
      <c r="L214" s="142" t="s">
        <v>384</v>
      </c>
      <c r="M214" s="142" t="s">
        <v>384</v>
      </c>
      <c r="N214" s="142" t="s">
        <v>384</v>
      </c>
      <c r="O214" s="142" t="s">
        <v>384</v>
      </c>
      <c r="P214" s="142">
        <f>C214/F214</f>
        <v>0</v>
      </c>
      <c r="Q214" s="142" t="s">
        <v>384</v>
      </c>
      <c r="R214" s="142" t="s">
        <v>384</v>
      </c>
      <c r="S214" s="142" t="s">
        <v>384</v>
      </c>
      <c r="T214" s="142" t="s">
        <v>384</v>
      </c>
      <c r="U214" s="142" t="s">
        <v>384</v>
      </c>
      <c r="V214" s="142" t="s">
        <v>384</v>
      </c>
      <c r="W214" s="142" t="s">
        <v>384</v>
      </c>
      <c r="X214" s="142" t="s">
        <v>384</v>
      </c>
      <c r="Y214" s="145" t="s">
        <v>384</v>
      </c>
      <c r="Z214" s="146"/>
    </row>
    <row r="215" spans="1:26" x14ac:dyDescent="0.3">
      <c r="A215" s="18" t="str">
        <f>DataEntry!A194</f>
        <v>79-01-6</v>
      </c>
      <c r="B215" s="18" t="str">
        <f>DataEntry!B194</f>
        <v>Trichloroethylene</v>
      </c>
      <c r="C215" s="19">
        <f>DataEntry!C194</f>
        <v>0</v>
      </c>
      <c r="D215" s="19" t="s">
        <v>382</v>
      </c>
      <c r="E215" s="19" t="s">
        <v>419</v>
      </c>
      <c r="F215" s="21">
        <v>0.4</v>
      </c>
      <c r="G215" s="144" t="s">
        <v>384</v>
      </c>
      <c r="H215" s="142" t="s">
        <v>384</v>
      </c>
      <c r="I215" s="142" t="s">
        <v>384</v>
      </c>
      <c r="J215" s="142">
        <f t="shared" ref="J215" si="125">C215/F215</f>
        <v>0</v>
      </c>
      <c r="K215" s="142" t="s">
        <v>384</v>
      </c>
      <c r="L215" s="142" t="s">
        <v>384</v>
      </c>
      <c r="M215" s="142" t="s">
        <v>384</v>
      </c>
      <c r="N215" s="142" t="s">
        <v>384</v>
      </c>
      <c r="O215" s="142" t="s">
        <v>384</v>
      </c>
      <c r="P215" s="142">
        <f>C215/F215</f>
        <v>0</v>
      </c>
      <c r="Q215" s="142" t="s">
        <v>384</v>
      </c>
      <c r="R215" s="142" t="s">
        <v>384</v>
      </c>
      <c r="S215" s="142" t="s">
        <v>384</v>
      </c>
      <c r="T215" s="142" t="s">
        <v>384</v>
      </c>
      <c r="U215" s="142" t="s">
        <v>384</v>
      </c>
      <c r="V215" s="142" t="s">
        <v>384</v>
      </c>
      <c r="W215" s="142" t="s">
        <v>384</v>
      </c>
      <c r="X215" s="142" t="s">
        <v>384</v>
      </c>
      <c r="Y215" s="145" t="s">
        <v>384</v>
      </c>
      <c r="Z215" s="146"/>
    </row>
    <row r="216" spans="1:26" x14ac:dyDescent="0.3">
      <c r="A216" s="18" t="str">
        <f>DataEntry!A194</f>
        <v>79-01-6</v>
      </c>
      <c r="B216" s="18" t="str">
        <f>DataEntry!B194</f>
        <v>Trichloroethylene</v>
      </c>
      <c r="C216" s="19">
        <f>DataEntry!C194</f>
        <v>0</v>
      </c>
      <c r="D216" s="19" t="s">
        <v>382</v>
      </c>
      <c r="E216" s="19" t="s">
        <v>417</v>
      </c>
      <c r="F216" s="21">
        <v>2</v>
      </c>
      <c r="G216" s="144" t="s">
        <v>384</v>
      </c>
      <c r="H216" s="142">
        <f t="shared" ref="H216:H218" si="126">C216/F216</f>
        <v>0</v>
      </c>
      <c r="I216" s="142" t="s">
        <v>384</v>
      </c>
      <c r="J216" s="142" t="s">
        <v>384</v>
      </c>
      <c r="K216" s="142" t="s">
        <v>384</v>
      </c>
      <c r="L216" s="142" t="s">
        <v>384</v>
      </c>
      <c r="M216" s="142" t="s">
        <v>384</v>
      </c>
      <c r="N216" s="142" t="s">
        <v>384</v>
      </c>
      <c r="O216" s="142" t="s">
        <v>384</v>
      </c>
      <c r="P216" s="142" t="s">
        <v>384</v>
      </c>
      <c r="Q216" s="142" t="s">
        <v>384</v>
      </c>
      <c r="R216" s="142" t="s">
        <v>384</v>
      </c>
      <c r="S216" s="142" t="s">
        <v>384</v>
      </c>
      <c r="T216" s="142" t="s">
        <v>384</v>
      </c>
      <c r="U216" s="142" t="s">
        <v>384</v>
      </c>
      <c r="V216" s="142" t="s">
        <v>384</v>
      </c>
      <c r="W216" s="142" t="s">
        <v>384</v>
      </c>
      <c r="X216" s="142" t="s">
        <v>384</v>
      </c>
      <c r="Y216" s="145" t="s">
        <v>384</v>
      </c>
      <c r="Z216" s="146"/>
    </row>
    <row r="217" spans="1:26" x14ac:dyDescent="0.3">
      <c r="A217" s="18" t="str">
        <f>DataEntry!A195</f>
        <v>75-69-4</v>
      </c>
      <c r="B217" s="18" t="str">
        <f>DataEntry!B195</f>
        <v>Trichlorofluoromethane</v>
      </c>
      <c r="C217" s="19">
        <f>DataEntry!C195</f>
        <v>0</v>
      </c>
      <c r="D217" s="19" t="s">
        <v>420</v>
      </c>
      <c r="E217" s="19" t="s">
        <v>419</v>
      </c>
      <c r="F217" s="21">
        <v>2000</v>
      </c>
      <c r="G217" s="144" t="s">
        <v>384</v>
      </c>
      <c r="H217" s="142" t="s">
        <v>384</v>
      </c>
      <c r="I217" s="142" t="s">
        <v>384</v>
      </c>
      <c r="J217" s="142" t="s">
        <v>384</v>
      </c>
      <c r="K217" s="142" t="s">
        <v>384</v>
      </c>
      <c r="L217" s="142" t="s">
        <v>384</v>
      </c>
      <c r="M217" s="142" t="s">
        <v>384</v>
      </c>
      <c r="N217" s="142" t="s">
        <v>384</v>
      </c>
      <c r="O217" s="142" t="s">
        <v>384</v>
      </c>
      <c r="P217" s="142" t="s">
        <v>384</v>
      </c>
      <c r="Q217" s="142" t="s">
        <v>384</v>
      </c>
      <c r="R217" s="142" t="s">
        <v>384</v>
      </c>
      <c r="S217" s="142">
        <f t="shared" ref="S217" si="127">C217/F217</f>
        <v>0</v>
      </c>
      <c r="T217" s="142" t="s">
        <v>384</v>
      </c>
      <c r="U217" s="142" t="s">
        <v>384</v>
      </c>
      <c r="V217" s="142" t="s">
        <v>384</v>
      </c>
      <c r="W217" s="142" t="s">
        <v>384</v>
      </c>
      <c r="X217" s="142" t="s">
        <v>384</v>
      </c>
      <c r="Y217" s="145" t="s">
        <v>384</v>
      </c>
      <c r="Z217" s="146"/>
    </row>
    <row r="218" spans="1:26" x14ac:dyDescent="0.3">
      <c r="A218" s="18" t="str">
        <f>DataEntry!A196</f>
        <v>88-06-2</v>
      </c>
      <c r="B218" s="18" t="str">
        <f>DataEntry!B196</f>
        <v>Trichlorophenol, 2,4,6-</v>
      </c>
      <c r="C218" s="19">
        <f>DataEntry!C196</f>
        <v>0</v>
      </c>
      <c r="D218" s="19" t="s">
        <v>420</v>
      </c>
      <c r="E218" s="19" t="s">
        <v>417</v>
      </c>
      <c r="F218" s="21">
        <v>30</v>
      </c>
      <c r="G218" s="144" t="s">
        <v>384</v>
      </c>
      <c r="H218" s="142">
        <f t="shared" si="126"/>
        <v>0</v>
      </c>
      <c r="I218" s="142" t="s">
        <v>384</v>
      </c>
      <c r="J218" s="142" t="s">
        <v>384</v>
      </c>
      <c r="K218" s="142" t="s">
        <v>384</v>
      </c>
      <c r="L218" s="142" t="s">
        <v>384</v>
      </c>
      <c r="M218" s="142" t="s">
        <v>384</v>
      </c>
      <c r="N218" s="142" t="s">
        <v>384</v>
      </c>
      <c r="O218" s="142" t="s">
        <v>384</v>
      </c>
      <c r="P218" s="142" t="s">
        <v>384</v>
      </c>
      <c r="Q218" s="142" t="s">
        <v>384</v>
      </c>
      <c r="R218" s="142" t="s">
        <v>384</v>
      </c>
      <c r="S218" s="142" t="s">
        <v>384</v>
      </c>
      <c r="T218" s="142" t="s">
        <v>384</v>
      </c>
      <c r="U218" s="142" t="s">
        <v>384</v>
      </c>
      <c r="V218" s="142" t="s">
        <v>384</v>
      </c>
      <c r="W218" s="142" t="s">
        <v>384</v>
      </c>
      <c r="X218" s="142" t="s">
        <v>384</v>
      </c>
      <c r="Y218" s="145" t="s">
        <v>384</v>
      </c>
      <c r="Z218" s="146"/>
    </row>
    <row r="219" spans="1:26" x14ac:dyDescent="0.3">
      <c r="A219" s="18" t="str">
        <f>DataEntry!A197</f>
        <v>93-76-5</v>
      </c>
      <c r="B219" s="18" t="str">
        <f>DataEntry!B197</f>
        <v>Trichlorophenoxyacetic acid, 2,4,5-</v>
      </c>
      <c r="C219" s="19">
        <f>DataEntry!C197</f>
        <v>0</v>
      </c>
      <c r="D219" s="19" t="s">
        <v>420</v>
      </c>
      <c r="E219" s="19" t="s">
        <v>419</v>
      </c>
      <c r="F219" s="21">
        <v>70</v>
      </c>
      <c r="G219" s="144" t="s">
        <v>384</v>
      </c>
      <c r="H219" s="142" t="s">
        <v>384</v>
      </c>
      <c r="I219" s="142" t="s">
        <v>384</v>
      </c>
      <c r="J219" s="142">
        <f t="shared" ref="J219:J221" si="128">C219/F219</f>
        <v>0</v>
      </c>
      <c r="K219" s="142" t="s">
        <v>384</v>
      </c>
      <c r="L219" s="142" t="s">
        <v>384</v>
      </c>
      <c r="M219" s="142" t="s">
        <v>384</v>
      </c>
      <c r="N219" s="142">
        <f t="shared" ref="N219" si="129">C219/F219</f>
        <v>0</v>
      </c>
      <c r="O219" s="142" t="s">
        <v>384</v>
      </c>
      <c r="P219" s="142" t="s">
        <v>384</v>
      </c>
      <c r="Q219" s="142" t="s">
        <v>384</v>
      </c>
      <c r="R219" s="142" t="s">
        <v>384</v>
      </c>
      <c r="S219" s="142" t="s">
        <v>384</v>
      </c>
      <c r="T219" s="142" t="s">
        <v>384</v>
      </c>
      <c r="U219" s="142" t="s">
        <v>384</v>
      </c>
      <c r="V219" s="142" t="s">
        <v>384</v>
      </c>
      <c r="W219" s="142" t="s">
        <v>384</v>
      </c>
      <c r="X219" s="142" t="s">
        <v>384</v>
      </c>
      <c r="Y219" s="145" t="s">
        <v>384</v>
      </c>
      <c r="Z219" s="146"/>
    </row>
    <row r="220" spans="1:26" x14ac:dyDescent="0.3">
      <c r="A220" s="18" t="str">
        <f>DataEntry!A198</f>
        <v>93-72-1</v>
      </c>
      <c r="B220" s="18" t="str">
        <f>DataEntry!B198</f>
        <v>2-(2,4,5-Trichlorophenoxy) propionic acid</v>
      </c>
      <c r="C220" s="19">
        <f>DataEntry!C198</f>
        <v>0</v>
      </c>
      <c r="D220" s="19" t="s">
        <v>391</v>
      </c>
      <c r="E220" s="19" t="s">
        <v>419</v>
      </c>
      <c r="F220" s="21">
        <v>50</v>
      </c>
      <c r="G220" s="144" t="s">
        <v>384</v>
      </c>
      <c r="H220" s="142" t="s">
        <v>384</v>
      </c>
      <c r="I220" s="142" t="s">
        <v>384</v>
      </c>
      <c r="J220" s="142" t="s">
        <v>384</v>
      </c>
      <c r="K220" s="142" t="s">
        <v>384</v>
      </c>
      <c r="L220" s="142" t="s">
        <v>384</v>
      </c>
      <c r="M220" s="142" t="s">
        <v>384</v>
      </c>
      <c r="N220" s="142" t="s">
        <v>384</v>
      </c>
      <c r="O220" s="142" t="s">
        <v>384</v>
      </c>
      <c r="P220" s="142" t="s">
        <v>384</v>
      </c>
      <c r="Q220" s="142" t="s">
        <v>384</v>
      </c>
      <c r="R220" s="142" t="s">
        <v>384</v>
      </c>
      <c r="S220" s="142" t="s">
        <v>384</v>
      </c>
      <c r="T220" s="142" t="s">
        <v>384</v>
      </c>
      <c r="U220" s="142" t="s">
        <v>384</v>
      </c>
      <c r="V220" s="142" t="s">
        <v>384</v>
      </c>
      <c r="W220" s="142" t="s">
        <v>384</v>
      </c>
      <c r="X220" s="142" t="s">
        <v>384</v>
      </c>
      <c r="Y220" s="145">
        <f>C220/F220</f>
        <v>0</v>
      </c>
      <c r="Z220" s="146"/>
    </row>
    <row r="221" spans="1:26" x14ac:dyDescent="0.3">
      <c r="A221" s="18" t="str">
        <f>DataEntry!A199</f>
        <v>96-18-4</v>
      </c>
      <c r="B221" s="18" t="str">
        <f>DataEntry!B199</f>
        <v>Trichloropropane, 1,2,3-</v>
      </c>
      <c r="C221" s="19">
        <f>DataEntry!C199</f>
        <v>0</v>
      </c>
      <c r="D221" s="19" t="s">
        <v>386</v>
      </c>
      <c r="E221" s="19" t="s">
        <v>419</v>
      </c>
      <c r="F221" s="21">
        <v>7</v>
      </c>
      <c r="G221" s="144" t="s">
        <v>384</v>
      </c>
      <c r="H221" s="142" t="s">
        <v>384</v>
      </c>
      <c r="I221" s="142" t="s">
        <v>384</v>
      </c>
      <c r="J221" s="142">
        <f t="shared" si="128"/>
        <v>0</v>
      </c>
      <c r="K221" s="142" t="s">
        <v>384</v>
      </c>
      <c r="L221" s="142" t="s">
        <v>384</v>
      </c>
      <c r="M221" s="142" t="s">
        <v>384</v>
      </c>
      <c r="N221" s="142" t="s">
        <v>384</v>
      </c>
      <c r="O221" s="142" t="s">
        <v>384</v>
      </c>
      <c r="P221" s="142" t="s">
        <v>384</v>
      </c>
      <c r="Q221" s="142" t="s">
        <v>384</v>
      </c>
      <c r="R221" s="142" t="s">
        <v>384</v>
      </c>
      <c r="S221" s="142" t="s">
        <v>384</v>
      </c>
      <c r="T221" s="142" t="s">
        <v>384</v>
      </c>
      <c r="U221" s="142" t="s">
        <v>384</v>
      </c>
      <c r="V221" s="142" t="s">
        <v>384</v>
      </c>
      <c r="W221" s="142" t="s">
        <v>384</v>
      </c>
      <c r="X221" s="142" t="s">
        <v>384</v>
      </c>
      <c r="Y221" s="145" t="s">
        <v>384</v>
      </c>
      <c r="Z221" s="146"/>
    </row>
    <row r="222" spans="1:26" x14ac:dyDescent="0.3">
      <c r="A222" s="18" t="str">
        <f>DataEntry!A199</f>
        <v>96-18-4</v>
      </c>
      <c r="B222" s="18" t="str">
        <f>DataEntry!B199</f>
        <v>Trichloropropane, 1,2,3-</v>
      </c>
      <c r="C222" s="19">
        <f>DataEntry!C199</f>
        <v>0</v>
      </c>
      <c r="D222" s="19" t="s">
        <v>386</v>
      </c>
      <c r="E222" s="19" t="s">
        <v>417</v>
      </c>
      <c r="F222" s="21">
        <v>3.0000000000000001E-3</v>
      </c>
      <c r="G222" s="144" t="s">
        <v>384</v>
      </c>
      <c r="H222" s="142">
        <f t="shared" ref="H222" si="130">C222/F222</f>
        <v>0</v>
      </c>
      <c r="I222" s="142" t="s">
        <v>384</v>
      </c>
      <c r="J222" s="142" t="s">
        <v>384</v>
      </c>
      <c r="K222" s="142" t="s">
        <v>384</v>
      </c>
      <c r="L222" s="142" t="s">
        <v>384</v>
      </c>
      <c r="M222" s="142" t="s">
        <v>384</v>
      </c>
      <c r="N222" s="142" t="s">
        <v>384</v>
      </c>
      <c r="O222" s="142" t="s">
        <v>384</v>
      </c>
      <c r="P222" s="142" t="s">
        <v>384</v>
      </c>
      <c r="Q222" s="142" t="s">
        <v>384</v>
      </c>
      <c r="R222" s="142" t="s">
        <v>384</v>
      </c>
      <c r="S222" s="142" t="s">
        <v>384</v>
      </c>
      <c r="T222" s="142" t="s">
        <v>384</v>
      </c>
      <c r="U222" s="142" t="s">
        <v>384</v>
      </c>
      <c r="V222" s="142" t="s">
        <v>384</v>
      </c>
      <c r="W222" s="142" t="s">
        <v>384</v>
      </c>
      <c r="X222" s="142" t="s">
        <v>384</v>
      </c>
      <c r="Y222" s="145" t="s">
        <v>384</v>
      </c>
      <c r="Z222" s="146"/>
    </row>
    <row r="223" spans="1:26" x14ac:dyDescent="0.3">
      <c r="A223" s="18" t="str">
        <f>DataEntry!A200</f>
        <v>76-13-1</v>
      </c>
      <c r="B223" s="18" t="str">
        <f>DataEntry!B200</f>
        <v>1,1,2-Trichloro-1,2,2-trifluoroethane</v>
      </c>
      <c r="C223" s="19">
        <f>DataEntry!C200</f>
        <v>0</v>
      </c>
      <c r="D223" s="19" t="s">
        <v>420</v>
      </c>
      <c r="E223" s="19" t="s">
        <v>419</v>
      </c>
      <c r="F223" s="21">
        <v>200000</v>
      </c>
      <c r="G223" s="144" t="s">
        <v>384</v>
      </c>
      <c r="H223" s="142" t="s">
        <v>384</v>
      </c>
      <c r="I223" s="142" t="s">
        <v>384</v>
      </c>
      <c r="J223" s="142" t="s">
        <v>384</v>
      </c>
      <c r="K223" s="142" t="s">
        <v>384</v>
      </c>
      <c r="L223" s="142" t="s">
        <v>384</v>
      </c>
      <c r="M223" s="142" t="s">
        <v>384</v>
      </c>
      <c r="N223" s="142" t="s">
        <v>384</v>
      </c>
      <c r="O223" s="142" t="s">
        <v>384</v>
      </c>
      <c r="P223" s="142" t="s">
        <v>384</v>
      </c>
      <c r="Q223" s="142" t="s">
        <v>384</v>
      </c>
      <c r="R223" s="142" t="s">
        <v>384</v>
      </c>
      <c r="S223" s="142">
        <f t="shared" ref="S223" si="131">C223/F223</f>
        <v>0</v>
      </c>
      <c r="T223" s="142" t="s">
        <v>384</v>
      </c>
      <c r="U223" s="142" t="s">
        <v>384</v>
      </c>
      <c r="V223" s="142" t="s">
        <v>384</v>
      </c>
      <c r="W223" s="142" t="s">
        <v>384</v>
      </c>
      <c r="X223" s="142" t="s">
        <v>384</v>
      </c>
      <c r="Y223" s="145" t="s">
        <v>384</v>
      </c>
      <c r="Z223" s="146"/>
    </row>
    <row r="224" spans="1:26" x14ac:dyDescent="0.3">
      <c r="A224" s="18" t="str">
        <f>DataEntry!A201</f>
        <v>101-20-2</v>
      </c>
      <c r="B224" s="18" t="str">
        <f>DataEntry!B201</f>
        <v>Triclocarban</v>
      </c>
      <c r="C224" s="19">
        <f>DataEntry!C201</f>
        <v>0</v>
      </c>
      <c r="D224" s="19" t="s">
        <v>388</v>
      </c>
      <c r="E224" s="19" t="s">
        <v>419</v>
      </c>
      <c r="F224" s="21">
        <v>100</v>
      </c>
      <c r="G224" s="144" t="s">
        <v>384</v>
      </c>
      <c r="H224" s="142" t="s">
        <v>384</v>
      </c>
      <c r="I224" s="142" t="s">
        <v>384</v>
      </c>
      <c r="J224" s="142" t="s">
        <v>384</v>
      </c>
      <c r="K224" s="142" t="s">
        <v>384</v>
      </c>
      <c r="L224" s="142" t="s">
        <v>384</v>
      </c>
      <c r="M224" s="142" t="s">
        <v>384</v>
      </c>
      <c r="N224" s="142">
        <f t="shared" ref="N224" si="132">C224/F224</f>
        <v>0</v>
      </c>
      <c r="O224" s="142">
        <f t="shared" ref="O224:O225" si="133">C224/F224</f>
        <v>0</v>
      </c>
      <c r="P224" s="142" t="s">
        <v>384</v>
      </c>
      <c r="Q224" s="142">
        <f>C224/F224</f>
        <v>0</v>
      </c>
      <c r="R224" s="142" t="s">
        <v>384</v>
      </c>
      <c r="S224" s="142" t="s">
        <v>384</v>
      </c>
      <c r="T224" s="142">
        <f t="shared" ref="T224" si="134">C224/F224</f>
        <v>0</v>
      </c>
      <c r="U224" s="142" t="s">
        <v>384</v>
      </c>
      <c r="V224" s="142" t="s">
        <v>384</v>
      </c>
      <c r="W224" s="142" t="s">
        <v>384</v>
      </c>
      <c r="X224" s="142" t="s">
        <v>384</v>
      </c>
      <c r="Y224" s="145" t="s">
        <v>384</v>
      </c>
      <c r="Z224" s="146"/>
    </row>
    <row r="225" spans="1:26" x14ac:dyDescent="0.3">
      <c r="A225" s="18" t="str">
        <f>DataEntry!A202</f>
        <v>3380-34-5</v>
      </c>
      <c r="B225" s="18" t="str">
        <f>DataEntry!B202</f>
        <v>Triclosan</v>
      </c>
      <c r="C225" s="19">
        <f>DataEntry!C202</f>
        <v>0</v>
      </c>
      <c r="D225" s="19" t="s">
        <v>382</v>
      </c>
      <c r="E225" s="19" t="s">
        <v>419</v>
      </c>
      <c r="F225" s="21">
        <v>50</v>
      </c>
      <c r="G225" s="144" t="s">
        <v>384</v>
      </c>
      <c r="H225" s="142" t="s">
        <v>384</v>
      </c>
      <c r="I225" s="142" t="s">
        <v>384</v>
      </c>
      <c r="J225" s="142">
        <f t="shared" ref="J225" si="135">C225/F225</f>
        <v>0</v>
      </c>
      <c r="K225" s="142" t="s">
        <v>384</v>
      </c>
      <c r="L225" s="142">
        <f>C225/F225</f>
        <v>0</v>
      </c>
      <c r="M225" s="142" t="s">
        <v>384</v>
      </c>
      <c r="N225" s="142" t="s">
        <v>384</v>
      </c>
      <c r="O225" s="142">
        <f t="shared" si="133"/>
        <v>0</v>
      </c>
      <c r="P225" s="142" t="s">
        <v>384</v>
      </c>
      <c r="Q225" s="142" t="s">
        <v>384</v>
      </c>
      <c r="R225" s="142" t="s">
        <v>384</v>
      </c>
      <c r="S225" s="142" t="s">
        <v>384</v>
      </c>
      <c r="T225" s="142" t="s">
        <v>384</v>
      </c>
      <c r="U225" s="142" t="s">
        <v>384</v>
      </c>
      <c r="V225" s="142" t="s">
        <v>384</v>
      </c>
      <c r="W225" s="142" t="s">
        <v>384</v>
      </c>
      <c r="X225" s="142">
        <f t="shared" ref="X225" si="136">C225/F225</f>
        <v>0</v>
      </c>
      <c r="Y225" s="145" t="s">
        <v>384</v>
      </c>
      <c r="Z225" s="146"/>
    </row>
    <row r="226" spans="1:26" x14ac:dyDescent="0.3">
      <c r="A226" s="18" t="str">
        <f>DataEntry!A203</f>
        <v>526-73-8</v>
      </c>
      <c r="B226" s="18" t="str">
        <f>DataEntry!B203</f>
        <v>Trimethylbenzene, 1,2,3-</v>
      </c>
      <c r="C226" s="19">
        <f>DataEntry!C203</f>
        <v>0</v>
      </c>
      <c r="D226" s="19" t="s">
        <v>600</v>
      </c>
      <c r="E226" s="19" t="s">
        <v>419</v>
      </c>
      <c r="F226" s="21">
        <v>30</v>
      </c>
      <c r="G226" s="144"/>
      <c r="H226" s="142"/>
      <c r="I226" s="142"/>
      <c r="J226" s="142"/>
      <c r="K226" s="142"/>
      <c r="L226" s="142"/>
      <c r="M226" s="142"/>
      <c r="N226" s="142"/>
      <c r="O226" s="142"/>
      <c r="P226" s="142"/>
      <c r="Q226" s="142"/>
      <c r="R226" s="142">
        <f t="shared" ref="R226:R228" si="137">C226/F226</f>
        <v>0</v>
      </c>
      <c r="S226" s="142"/>
      <c r="T226" s="142"/>
      <c r="U226" s="142"/>
      <c r="V226" s="142"/>
      <c r="W226" s="142"/>
      <c r="X226" s="142"/>
      <c r="Y226" s="145"/>
      <c r="Z226" s="146"/>
    </row>
    <row r="227" spans="1:26" x14ac:dyDescent="0.3">
      <c r="A227" s="18" t="str">
        <f>DataEntry!A204</f>
        <v>95-63-6</v>
      </c>
      <c r="B227" s="18" t="str">
        <f>DataEntry!B204</f>
        <v>Trimethylbenzene, 1,2,4-</v>
      </c>
      <c r="C227" s="19">
        <f>DataEntry!C204</f>
        <v>0</v>
      </c>
      <c r="D227" s="19" t="s">
        <v>600</v>
      </c>
      <c r="E227" s="19" t="s">
        <v>419</v>
      </c>
      <c r="F227" s="21">
        <v>30</v>
      </c>
      <c r="G227" s="144" t="s">
        <v>384</v>
      </c>
      <c r="H227" s="142" t="s">
        <v>384</v>
      </c>
      <c r="I227" s="142" t="s">
        <v>384</v>
      </c>
      <c r="J227" s="142" t="s">
        <v>384</v>
      </c>
      <c r="K227" s="142" t="s">
        <v>384</v>
      </c>
      <c r="L227" s="142" t="s">
        <v>384</v>
      </c>
      <c r="M227" s="142" t="s">
        <v>384</v>
      </c>
      <c r="N227" s="142" t="s">
        <v>384</v>
      </c>
      <c r="O227" s="142"/>
      <c r="P227" s="142" t="s">
        <v>384</v>
      </c>
      <c r="Q227" s="142" t="s">
        <v>384</v>
      </c>
      <c r="R227" s="142">
        <f t="shared" si="137"/>
        <v>0</v>
      </c>
      <c r="S227" s="142" t="s">
        <v>384</v>
      </c>
      <c r="T227" s="142" t="s">
        <v>384</v>
      </c>
      <c r="U227" s="142" t="s">
        <v>384</v>
      </c>
      <c r="V227" s="142" t="s">
        <v>384</v>
      </c>
      <c r="W227" s="142" t="s">
        <v>384</v>
      </c>
      <c r="X227" s="142" t="s">
        <v>384</v>
      </c>
      <c r="Y227" s="145" t="s">
        <v>384</v>
      </c>
      <c r="Z227" s="146"/>
    </row>
    <row r="228" spans="1:26" x14ac:dyDescent="0.3">
      <c r="A228" s="18" t="str">
        <f>DataEntry!A205</f>
        <v>108-67-8</v>
      </c>
      <c r="B228" s="18" t="str">
        <f>DataEntry!B205</f>
        <v>Trimethylbenzene, 1,3,5-</v>
      </c>
      <c r="C228" s="19">
        <f>DataEntry!C205</f>
        <v>0</v>
      </c>
      <c r="D228" s="19" t="s">
        <v>600</v>
      </c>
      <c r="E228" s="19" t="s">
        <v>419</v>
      </c>
      <c r="F228" s="21">
        <v>30</v>
      </c>
      <c r="G228" s="144"/>
      <c r="H228" s="142"/>
      <c r="I228" s="142"/>
      <c r="J228" s="142"/>
      <c r="K228" s="142"/>
      <c r="L228" s="142"/>
      <c r="M228" s="142"/>
      <c r="N228" s="142"/>
      <c r="O228" s="142"/>
      <c r="P228" s="142"/>
      <c r="Q228" s="142"/>
      <c r="R228" s="142">
        <f t="shared" si="137"/>
        <v>0</v>
      </c>
      <c r="S228" s="142"/>
      <c r="T228" s="142"/>
      <c r="U228" s="142"/>
      <c r="V228" s="142"/>
      <c r="W228" s="142"/>
      <c r="X228" s="142"/>
      <c r="Y228" s="145"/>
      <c r="Z228" s="146"/>
    </row>
    <row r="229" spans="1:26" x14ac:dyDescent="0.3">
      <c r="A229" s="18" t="str">
        <f>DataEntry!A206</f>
        <v>99-35-4</v>
      </c>
      <c r="B229" s="18" t="str">
        <f>DataEntry!B206</f>
        <v>Trinitrobenzene, 1,3,5-</v>
      </c>
      <c r="C229" s="19">
        <f>DataEntry!C206</f>
        <v>0</v>
      </c>
      <c r="D229" s="19" t="s">
        <v>420</v>
      </c>
      <c r="E229" s="19" t="s">
        <v>419</v>
      </c>
      <c r="F229" s="21">
        <v>0.3</v>
      </c>
      <c r="G229" s="144" t="s">
        <v>384</v>
      </c>
      <c r="H229" s="142" t="s">
        <v>384</v>
      </c>
      <c r="I229" s="142" t="s">
        <v>384</v>
      </c>
      <c r="J229" s="142" t="s">
        <v>384</v>
      </c>
      <c r="K229" s="142" t="s">
        <v>384</v>
      </c>
      <c r="L229" s="142" t="s">
        <v>384</v>
      </c>
      <c r="M229" s="142" t="s">
        <v>384</v>
      </c>
      <c r="N229" s="142" t="s">
        <v>384</v>
      </c>
      <c r="O229" s="142" t="s">
        <v>384</v>
      </c>
      <c r="P229" s="142" t="s">
        <v>384</v>
      </c>
      <c r="Q229" s="142" t="s">
        <v>384</v>
      </c>
      <c r="R229" s="142" t="s">
        <v>384</v>
      </c>
      <c r="S229" s="142">
        <f t="shared" ref="S229" si="138">C229/F229</f>
        <v>0</v>
      </c>
      <c r="T229" s="142" t="s">
        <v>384</v>
      </c>
      <c r="U229" s="142" t="s">
        <v>384</v>
      </c>
      <c r="V229" s="142" t="s">
        <v>384</v>
      </c>
      <c r="W229" s="142" t="s">
        <v>384</v>
      </c>
      <c r="X229" s="142" t="s">
        <v>384</v>
      </c>
      <c r="Y229" s="145" t="s">
        <v>384</v>
      </c>
      <c r="Z229" s="146"/>
    </row>
    <row r="230" spans="1:26" x14ac:dyDescent="0.3">
      <c r="A230" s="18" t="str">
        <f>DataEntry!A207</f>
        <v>78-51-3</v>
      </c>
      <c r="B230" s="18" t="str">
        <f>DataEntry!B207</f>
        <v>Tris(2-butoxyethyl)phosphate (TBEP)</v>
      </c>
      <c r="C230" s="19">
        <f>DataEntry!C207</f>
        <v>0</v>
      </c>
      <c r="D230" s="19" t="s">
        <v>600</v>
      </c>
      <c r="E230" s="19" t="s">
        <v>419</v>
      </c>
      <c r="F230" s="21">
        <v>30</v>
      </c>
      <c r="G230" s="144"/>
      <c r="H230" s="142"/>
      <c r="I230" s="142"/>
      <c r="J230" s="142"/>
      <c r="K230" s="142"/>
      <c r="L230" s="142"/>
      <c r="M230" s="142"/>
      <c r="N230" s="142"/>
      <c r="O230" s="142">
        <f t="shared" ref="O230" si="139">C230/F230</f>
        <v>0</v>
      </c>
      <c r="P230" s="142"/>
      <c r="Q230" s="142"/>
      <c r="R230" s="142"/>
      <c r="S230" s="142"/>
      <c r="T230" s="142"/>
      <c r="U230" s="142"/>
      <c r="V230" s="142"/>
      <c r="W230" s="142"/>
      <c r="X230" s="142"/>
      <c r="Y230" s="145"/>
      <c r="Z230" s="146"/>
    </row>
    <row r="231" spans="1:26" x14ac:dyDescent="0.3">
      <c r="A231" s="18" t="str">
        <f>DataEntry!A208</f>
        <v>115-96-8</v>
      </c>
      <c r="B231" s="18" t="str">
        <f>DataEntry!B208</f>
        <v>Tris(2-chloroethyl) phosphate (TCEP)</v>
      </c>
      <c r="C231" s="19">
        <f>DataEntry!C208</f>
        <v>0</v>
      </c>
      <c r="D231" s="19" t="s">
        <v>386</v>
      </c>
      <c r="E231" s="19" t="s">
        <v>419</v>
      </c>
      <c r="F231" s="21">
        <v>200</v>
      </c>
      <c r="G231" s="144" t="s">
        <v>384</v>
      </c>
      <c r="H231" s="142" t="s">
        <v>384</v>
      </c>
      <c r="I231" s="142" t="s">
        <v>384</v>
      </c>
      <c r="J231" s="142" t="s">
        <v>384</v>
      </c>
      <c r="K231" s="142" t="s">
        <v>384</v>
      </c>
      <c r="L231" s="142" t="s">
        <v>384</v>
      </c>
      <c r="M231" s="142" t="s">
        <v>384</v>
      </c>
      <c r="N231" s="142" t="s">
        <v>384</v>
      </c>
      <c r="O231" s="142" t="s">
        <v>384</v>
      </c>
      <c r="P231" s="142" t="s">
        <v>384</v>
      </c>
      <c r="Q231" s="142" t="s">
        <v>384</v>
      </c>
      <c r="R231" s="142" t="s">
        <v>384</v>
      </c>
      <c r="S231" s="142" t="s">
        <v>384</v>
      </c>
      <c r="T231" s="142">
        <f t="shared" ref="T231:T233" si="140">C231/F231</f>
        <v>0</v>
      </c>
      <c r="U231" s="142" t="s">
        <v>384</v>
      </c>
      <c r="V231" s="142" t="s">
        <v>384</v>
      </c>
      <c r="W231" s="142" t="s">
        <v>384</v>
      </c>
      <c r="X231" s="142" t="s">
        <v>384</v>
      </c>
      <c r="Y231" s="145" t="s">
        <v>384</v>
      </c>
      <c r="Z231" s="146"/>
    </row>
    <row r="232" spans="1:26" x14ac:dyDescent="0.3">
      <c r="A232" s="18" t="str">
        <f>DataEntry!A208</f>
        <v>115-96-8</v>
      </c>
      <c r="B232" s="18" t="str">
        <f>DataEntry!B208</f>
        <v>Tris(2-chloroethyl) phosphate (TCEP)</v>
      </c>
      <c r="C232" s="19">
        <f>DataEntry!C208</f>
        <v>0</v>
      </c>
      <c r="D232" s="19" t="s">
        <v>386</v>
      </c>
      <c r="E232" s="19" t="s">
        <v>417</v>
      </c>
      <c r="F232" s="21">
        <v>5</v>
      </c>
      <c r="G232" s="144" t="s">
        <v>384</v>
      </c>
      <c r="H232" s="142">
        <f t="shared" ref="H232:H234" si="141">C232/F232</f>
        <v>0</v>
      </c>
      <c r="I232" s="142" t="s">
        <v>384</v>
      </c>
      <c r="J232" s="142" t="s">
        <v>384</v>
      </c>
      <c r="K232" s="142" t="s">
        <v>384</v>
      </c>
      <c r="L232" s="142" t="s">
        <v>384</v>
      </c>
      <c r="M232" s="142" t="s">
        <v>384</v>
      </c>
      <c r="N232" s="142" t="s">
        <v>384</v>
      </c>
      <c r="O232" s="142" t="s">
        <v>384</v>
      </c>
      <c r="P232" s="142" t="s">
        <v>384</v>
      </c>
      <c r="Q232" s="142" t="s">
        <v>384</v>
      </c>
      <c r="R232" s="142" t="s">
        <v>384</v>
      </c>
      <c r="S232" s="142" t="s">
        <v>384</v>
      </c>
      <c r="T232" s="142" t="s">
        <v>384</v>
      </c>
      <c r="U232" s="142" t="s">
        <v>384</v>
      </c>
      <c r="V232" s="142" t="s">
        <v>384</v>
      </c>
      <c r="W232" s="142" t="s">
        <v>384</v>
      </c>
      <c r="X232" s="142" t="s">
        <v>384</v>
      </c>
      <c r="Y232" s="145" t="s">
        <v>384</v>
      </c>
      <c r="Z232" s="146"/>
    </row>
    <row r="233" spans="1:26" x14ac:dyDescent="0.3">
      <c r="A233" s="18" t="str">
        <f>DataEntry!A209</f>
        <v>13674-87-8</v>
      </c>
      <c r="B233" s="18" t="str">
        <f>DataEntry!B209</f>
        <v>Tris(1,3-dichloroisopropyl)phosphate  (TDCPP)</v>
      </c>
      <c r="C233" s="19">
        <f>DataEntry!C209</f>
        <v>0</v>
      </c>
      <c r="D233" s="19" t="s">
        <v>600</v>
      </c>
      <c r="E233" s="19" t="s">
        <v>419</v>
      </c>
      <c r="F233" s="21">
        <v>8</v>
      </c>
      <c r="G233" s="144" t="s">
        <v>384</v>
      </c>
      <c r="H233" s="142" t="s">
        <v>384</v>
      </c>
      <c r="I233" s="142" t="s">
        <v>384</v>
      </c>
      <c r="J233" s="142" t="s">
        <v>384</v>
      </c>
      <c r="K233" s="142" t="s">
        <v>384</v>
      </c>
      <c r="L233" s="142" t="s">
        <v>384</v>
      </c>
      <c r="M233" s="142" t="s">
        <v>384</v>
      </c>
      <c r="N233" s="142" t="s">
        <v>384</v>
      </c>
      <c r="O233" s="142" t="s">
        <v>384</v>
      </c>
      <c r="P233" s="142" t="s">
        <v>384</v>
      </c>
      <c r="Q233" s="142">
        <f>C233/F233</f>
        <v>0</v>
      </c>
      <c r="R233" s="142" t="s">
        <v>384</v>
      </c>
      <c r="S233" s="142" t="s">
        <v>384</v>
      </c>
      <c r="T233" s="142">
        <f t="shared" si="140"/>
        <v>0</v>
      </c>
      <c r="U233" s="142" t="s">
        <v>384</v>
      </c>
      <c r="V233" s="142" t="s">
        <v>384</v>
      </c>
      <c r="W233" s="142" t="s">
        <v>384</v>
      </c>
      <c r="X233" s="142" t="s">
        <v>384</v>
      </c>
      <c r="Y233" s="145" t="s">
        <v>384</v>
      </c>
      <c r="Z233" s="146"/>
    </row>
    <row r="234" spans="1:26" x14ac:dyDescent="0.3">
      <c r="A234" s="18" t="str">
        <f>DataEntry!A209</f>
        <v>13674-87-8</v>
      </c>
      <c r="B234" s="18" t="str">
        <f>DataEntry!B209</f>
        <v>Tris(1,3-dichloroisopropyl)phosphate  (TDCPP)</v>
      </c>
      <c r="C234" s="19">
        <f>DataEntry!C209</f>
        <v>0</v>
      </c>
      <c r="D234" s="19" t="s">
        <v>600</v>
      </c>
      <c r="E234" s="19" t="s">
        <v>417</v>
      </c>
      <c r="F234" s="21">
        <v>0.8</v>
      </c>
      <c r="G234" s="144" t="s">
        <v>384</v>
      </c>
      <c r="H234" s="142">
        <f t="shared" si="141"/>
        <v>0</v>
      </c>
      <c r="I234" s="142" t="s">
        <v>384</v>
      </c>
      <c r="J234" s="142" t="s">
        <v>384</v>
      </c>
      <c r="K234" s="142" t="s">
        <v>384</v>
      </c>
      <c r="L234" s="142" t="s">
        <v>384</v>
      </c>
      <c r="M234" s="142" t="s">
        <v>384</v>
      </c>
      <c r="N234" s="142" t="s">
        <v>384</v>
      </c>
      <c r="O234" s="142" t="s">
        <v>384</v>
      </c>
      <c r="P234" s="142" t="s">
        <v>384</v>
      </c>
      <c r="Q234" s="142" t="s">
        <v>384</v>
      </c>
      <c r="R234" s="142" t="s">
        <v>384</v>
      </c>
      <c r="S234" s="142" t="s">
        <v>384</v>
      </c>
      <c r="T234" s="142" t="s">
        <v>384</v>
      </c>
      <c r="U234" s="142" t="s">
        <v>384</v>
      </c>
      <c r="V234" s="142" t="s">
        <v>384</v>
      </c>
      <c r="W234" s="142" t="s">
        <v>384</v>
      </c>
      <c r="X234" s="142" t="s">
        <v>384</v>
      </c>
      <c r="Y234" s="145" t="s">
        <v>384</v>
      </c>
      <c r="Z234" s="146"/>
    </row>
    <row r="235" spans="1:26" x14ac:dyDescent="0.3">
      <c r="A235" s="18" t="str">
        <f>DataEntry!A210</f>
        <v>7440-62-2</v>
      </c>
      <c r="B235" s="18" t="str">
        <f>DataEntry!B210</f>
        <v>Vanadium</v>
      </c>
      <c r="C235" s="19">
        <f>DataEntry!C210</f>
        <v>0</v>
      </c>
      <c r="D235" s="19" t="s">
        <v>421</v>
      </c>
      <c r="E235" s="19" t="s">
        <v>419</v>
      </c>
      <c r="F235" s="21">
        <v>50</v>
      </c>
      <c r="G235" s="144" t="s">
        <v>384</v>
      </c>
      <c r="H235" s="142" t="s">
        <v>384</v>
      </c>
      <c r="I235" s="142" t="s">
        <v>384</v>
      </c>
      <c r="J235" s="142" t="s">
        <v>384</v>
      </c>
      <c r="K235" s="142" t="s">
        <v>384</v>
      </c>
      <c r="L235" s="142" t="s">
        <v>384</v>
      </c>
      <c r="M235" s="142" t="s">
        <v>384</v>
      </c>
      <c r="N235" s="142" t="s">
        <v>384</v>
      </c>
      <c r="O235" s="142" t="s">
        <v>384</v>
      </c>
      <c r="P235" s="142" t="s">
        <v>384</v>
      </c>
      <c r="Q235" s="142" t="s">
        <v>384</v>
      </c>
      <c r="R235" s="142" t="s">
        <v>384</v>
      </c>
      <c r="S235" s="142">
        <f t="shared" ref="S235" si="142">C235/F235</f>
        <v>0</v>
      </c>
      <c r="T235" s="142" t="s">
        <v>384</v>
      </c>
      <c r="U235" s="142" t="s">
        <v>384</v>
      </c>
      <c r="V235" s="142" t="s">
        <v>384</v>
      </c>
      <c r="W235" s="142" t="s">
        <v>384</v>
      </c>
      <c r="X235" s="142" t="s">
        <v>384</v>
      </c>
      <c r="Y235" s="145" t="s">
        <v>384</v>
      </c>
      <c r="Z235" s="146"/>
    </row>
    <row r="236" spans="1:26" x14ac:dyDescent="0.3">
      <c r="A236" s="18" t="str">
        <f>DataEntry!A211</f>
        <v>93413-69-5; 99300-78-4</v>
      </c>
      <c r="B236" s="18" t="str">
        <f>DataEntry!B211</f>
        <v>Venlafaxine - free base and HCl salt</v>
      </c>
      <c r="C236" s="19">
        <f>DataEntry!C211</f>
        <v>0</v>
      </c>
      <c r="D236" s="19" t="s">
        <v>600</v>
      </c>
      <c r="E236" s="19" t="s">
        <v>419</v>
      </c>
      <c r="F236" s="21">
        <v>10</v>
      </c>
      <c r="G236" s="144" t="s">
        <v>384</v>
      </c>
      <c r="H236" s="142" t="s">
        <v>384</v>
      </c>
      <c r="I236" s="142" t="s">
        <v>384</v>
      </c>
      <c r="J236" s="142">
        <f t="shared" ref="J236" si="143">C236/F236</f>
        <v>0</v>
      </c>
      <c r="K236" s="142" t="s">
        <v>384</v>
      </c>
      <c r="L236" s="142" t="s">
        <v>384</v>
      </c>
      <c r="M236" s="142">
        <f>C236/F236</f>
        <v>0</v>
      </c>
      <c r="N236" s="142" t="s">
        <v>384</v>
      </c>
      <c r="O236" s="142" t="s">
        <v>384</v>
      </c>
      <c r="P236" s="142" t="s">
        <v>384</v>
      </c>
      <c r="Q236" s="142">
        <f>C236/F236</f>
        <v>0</v>
      </c>
      <c r="R236" s="142">
        <f t="shared" ref="R236" si="144">C236/F236</f>
        <v>0</v>
      </c>
      <c r="S236" s="142" t="s">
        <v>384</v>
      </c>
      <c r="T236" s="142" t="s">
        <v>384</v>
      </c>
      <c r="U236" s="142" t="s">
        <v>384</v>
      </c>
      <c r="V236" s="142" t="s">
        <v>384</v>
      </c>
      <c r="W236" s="142" t="s">
        <v>384</v>
      </c>
      <c r="X236" s="142" t="s">
        <v>384</v>
      </c>
      <c r="Y236" s="145" t="s">
        <v>384</v>
      </c>
      <c r="Z236" s="146"/>
    </row>
    <row r="237" spans="1:26" x14ac:dyDescent="0.3">
      <c r="A237" s="18" t="str">
        <f>DataEntry!A212</f>
        <v>75-01-4</v>
      </c>
      <c r="B237" s="18" t="str">
        <f>DataEntry!B212</f>
        <v>Vinyl chloride</v>
      </c>
      <c r="C237" s="19">
        <f>DataEntry!C212</f>
        <v>0</v>
      </c>
      <c r="D237" s="19" t="s">
        <v>389</v>
      </c>
      <c r="E237" s="19" t="s">
        <v>419</v>
      </c>
      <c r="F237" s="21">
        <v>10</v>
      </c>
      <c r="G237" s="144"/>
      <c r="H237" s="142"/>
      <c r="I237" s="142"/>
      <c r="J237" s="142"/>
      <c r="K237" s="142"/>
      <c r="L237" s="142"/>
      <c r="M237" s="142"/>
      <c r="N237" s="142"/>
      <c r="O237" s="142">
        <f t="shared" ref="O237" si="145">C237/F237</f>
        <v>0</v>
      </c>
      <c r="P237" s="142"/>
      <c r="Q237" s="142"/>
      <c r="R237" s="142"/>
      <c r="S237" s="142"/>
      <c r="T237" s="142"/>
      <c r="U237" s="142"/>
      <c r="V237" s="142"/>
      <c r="W237" s="142"/>
      <c r="X237" s="142"/>
      <c r="Y237" s="145"/>
      <c r="Z237" s="146"/>
    </row>
    <row r="238" spans="1:26" x14ac:dyDescent="0.3">
      <c r="A238" s="18" t="str">
        <f>DataEntry!A212</f>
        <v>75-01-4</v>
      </c>
      <c r="B238" s="18" t="str">
        <f>DataEntry!B212</f>
        <v>Vinyl chloride</v>
      </c>
      <c r="C238" s="19">
        <f>DataEntry!C212</f>
        <v>0</v>
      </c>
      <c r="D238" s="19" t="s">
        <v>389</v>
      </c>
      <c r="E238" s="19" t="s">
        <v>417</v>
      </c>
      <c r="F238" s="21">
        <v>0.2</v>
      </c>
      <c r="G238" s="144"/>
      <c r="H238" s="142">
        <f t="shared" ref="H238" si="146">C238/F238</f>
        <v>0</v>
      </c>
      <c r="I238" s="142"/>
      <c r="J238" s="142"/>
      <c r="K238" s="142"/>
      <c r="L238" s="142"/>
      <c r="M238" s="142"/>
      <c r="N238" s="142"/>
      <c r="O238" s="142"/>
      <c r="P238" s="142"/>
      <c r="Q238" s="142"/>
      <c r="R238" s="142"/>
      <c r="S238" s="142"/>
      <c r="T238" s="142"/>
      <c r="U238" s="142"/>
      <c r="V238" s="142"/>
      <c r="W238" s="142"/>
      <c r="X238" s="142"/>
      <c r="Y238" s="145"/>
      <c r="Z238" s="146"/>
    </row>
    <row r="239" spans="1:26" x14ac:dyDescent="0.3">
      <c r="A239" s="18" t="str">
        <f>DataEntry!A213</f>
        <v>1330-20-7</v>
      </c>
      <c r="B239" s="18" t="str">
        <f>DataEntry!B213</f>
        <v>Xylenes</v>
      </c>
      <c r="C239" s="19">
        <f>DataEntry!C213</f>
        <v>0</v>
      </c>
      <c r="D239" s="19" t="s">
        <v>600</v>
      </c>
      <c r="E239" s="19" t="s">
        <v>419</v>
      </c>
      <c r="F239" s="21">
        <v>300</v>
      </c>
      <c r="G239" s="144"/>
      <c r="H239" s="142"/>
      <c r="I239" s="142"/>
      <c r="J239" s="142">
        <f t="shared" ref="J239" si="147">C239/F239</f>
        <v>0</v>
      </c>
      <c r="K239" s="142"/>
      <c r="L239" s="142"/>
      <c r="M239" s="142"/>
      <c r="N239" s="142"/>
      <c r="O239" s="142"/>
      <c r="P239" s="142"/>
      <c r="Q239" s="142"/>
      <c r="R239" s="142">
        <f t="shared" ref="R239" si="148">C239/F239</f>
        <v>0</v>
      </c>
      <c r="S239" s="142"/>
      <c r="T239" s="142">
        <f t="shared" ref="T239" si="149">C239/F239</f>
        <v>0</v>
      </c>
      <c r="U239" s="142"/>
      <c r="V239" s="142"/>
      <c r="W239" s="142"/>
      <c r="X239" s="142"/>
      <c r="Y239" s="145"/>
      <c r="Z239" s="146"/>
    </row>
    <row r="240" spans="1:26" ht="15" thickBot="1" x14ac:dyDescent="0.35">
      <c r="A240" s="66" t="str">
        <f>DataEntry!A214</f>
        <v>7440-66-6</v>
      </c>
      <c r="B240" s="66" t="str">
        <f>DataEntry!B214</f>
        <v>Zinc</v>
      </c>
      <c r="C240" s="67">
        <f>DataEntry!C214</f>
        <v>0</v>
      </c>
      <c r="D240" s="67" t="s">
        <v>421</v>
      </c>
      <c r="E240" s="67" t="s">
        <v>419</v>
      </c>
      <c r="F240" s="82">
        <v>2000</v>
      </c>
      <c r="G240" s="151" t="s">
        <v>384</v>
      </c>
      <c r="H240" s="152" t="s">
        <v>384</v>
      </c>
      <c r="I240" s="152" t="s">
        <v>384</v>
      </c>
      <c r="J240" s="152" t="s">
        <v>384</v>
      </c>
      <c r="K240" s="152" t="s">
        <v>384</v>
      </c>
      <c r="L240" s="152" t="s">
        <v>384</v>
      </c>
      <c r="M240" s="152" t="s">
        <v>384</v>
      </c>
      <c r="N240" s="152" t="s">
        <v>384</v>
      </c>
      <c r="O240" s="152" t="s">
        <v>384</v>
      </c>
      <c r="P240" s="152" t="s">
        <v>384</v>
      </c>
      <c r="Q240" s="152" t="s">
        <v>384</v>
      </c>
      <c r="R240" s="152" t="s">
        <v>384</v>
      </c>
      <c r="S240" s="152">
        <f>C240/F240</f>
        <v>0</v>
      </c>
      <c r="T240" s="152" t="s">
        <v>384</v>
      </c>
      <c r="U240" s="152" t="s">
        <v>384</v>
      </c>
      <c r="V240" s="152" t="s">
        <v>384</v>
      </c>
      <c r="W240" s="152" t="s">
        <v>384</v>
      </c>
      <c r="X240" s="152" t="s">
        <v>384</v>
      </c>
      <c r="Y240" s="153" t="s">
        <v>384</v>
      </c>
      <c r="Z240" s="146"/>
    </row>
    <row r="241" spans="1:25" x14ac:dyDescent="0.3">
      <c r="A241" s="7" t="s">
        <v>393</v>
      </c>
      <c r="D241" s="29"/>
      <c r="E241" s="29"/>
      <c r="F241" s="29"/>
      <c r="G241" s="53"/>
      <c r="H241" s="53"/>
      <c r="I241" s="53"/>
      <c r="J241" s="53"/>
      <c r="K241" s="53"/>
      <c r="L241" s="53"/>
      <c r="M241" s="53"/>
      <c r="N241" s="53"/>
      <c r="O241" s="53"/>
      <c r="P241" s="53"/>
      <c r="Q241" s="53"/>
      <c r="R241" s="53"/>
      <c r="S241" s="53"/>
      <c r="T241" s="53"/>
      <c r="U241" s="53"/>
      <c r="V241" s="53"/>
      <c r="W241" s="53"/>
      <c r="X241" s="53"/>
      <c r="Y241" s="53"/>
    </row>
    <row r="242" spans="1:25" x14ac:dyDescent="0.3">
      <c r="A242" s="84" t="s">
        <v>416</v>
      </c>
      <c r="D242" s="29"/>
      <c r="E242" s="29"/>
      <c r="F242" s="29"/>
      <c r="G242" s="53"/>
      <c r="H242" s="53"/>
      <c r="I242" s="53"/>
      <c r="J242" s="53"/>
      <c r="K242" s="53"/>
      <c r="L242" s="53"/>
      <c r="M242" s="53"/>
      <c r="N242" s="53"/>
      <c r="O242" s="53"/>
      <c r="P242" s="53"/>
      <c r="Q242" s="53"/>
      <c r="R242" s="53"/>
      <c r="S242" s="53"/>
      <c r="T242" s="53"/>
      <c r="U242" s="53"/>
      <c r="V242" s="53"/>
      <c r="W242" s="53"/>
      <c r="X242" s="53"/>
      <c r="Y242" s="53"/>
    </row>
    <row r="243" spans="1:25" ht="16.2" x14ac:dyDescent="0.3">
      <c r="A243" s="7" t="s">
        <v>550</v>
      </c>
      <c r="D243" s="29"/>
      <c r="E243" s="29"/>
      <c r="F243" s="29"/>
      <c r="G243" s="29"/>
      <c r="H243" s="29"/>
      <c r="I243" s="29"/>
      <c r="J243" s="29"/>
      <c r="K243" s="29"/>
      <c r="L243" s="29"/>
      <c r="M243" s="29"/>
      <c r="N243" s="29"/>
      <c r="O243" s="29"/>
      <c r="P243" s="29"/>
      <c r="Q243" s="29"/>
      <c r="R243" s="29"/>
      <c r="S243" s="29"/>
      <c r="T243" s="29"/>
      <c r="U243" s="29"/>
      <c r="V243" s="29"/>
      <c r="W243" s="29"/>
      <c r="X243" s="29"/>
      <c r="Y243" s="29"/>
    </row>
    <row r="244" spans="1:25" ht="147.6" customHeight="1" x14ac:dyDescent="0.3">
      <c r="A244" s="168" t="s">
        <v>619</v>
      </c>
      <c r="B244" s="166"/>
      <c r="C244" s="166"/>
      <c r="D244" s="166"/>
      <c r="E244" s="166"/>
      <c r="F244" s="166"/>
      <c r="G244" s="29"/>
      <c r="H244" s="29"/>
      <c r="I244" s="29"/>
      <c r="J244" s="29"/>
      <c r="K244" s="29"/>
      <c r="L244" s="29"/>
      <c r="M244" s="29"/>
      <c r="N244" s="29"/>
      <c r="O244" s="29"/>
      <c r="P244" s="29"/>
      <c r="Q244" s="29"/>
      <c r="R244" s="29"/>
      <c r="S244" s="29"/>
      <c r="T244" s="29"/>
      <c r="U244" s="29"/>
      <c r="V244" s="29"/>
      <c r="W244" s="29"/>
      <c r="X244" s="29"/>
      <c r="Y244" s="29"/>
    </row>
    <row r="245" spans="1:25" x14ac:dyDescent="0.3">
      <c r="A245" s="7" t="s">
        <v>3</v>
      </c>
    </row>
    <row r="246" spans="1:25" ht="0.6" customHeight="1" x14ac:dyDescent="0.3"/>
    <row r="247" spans="1:25" ht="0.6" customHeight="1" x14ac:dyDescent="0.3"/>
  </sheetData>
  <conditionalFormatting sqref="G1:Y1">
    <cfRule type="expression" dxfId="2" priority="2">
      <formula>G1&gt;1.049</formula>
    </cfRule>
  </conditionalFormatting>
  <conditionalFormatting sqref="G2:Y2">
    <cfRule type="containsText" dxfId="1" priority="1" operator="containsText" text="Exceedance">
      <formula>NOT(ISERROR(SEARCH("Exceedance",G2)))</formula>
    </cfRule>
  </conditionalFormatting>
  <conditionalFormatting sqref="G4:Y240">
    <cfRule type="expression" dxfId="0" priority="4">
      <formula>AND(VALUE(G4)&gt;1.049,ISNUMBER(G4))</formula>
    </cfRule>
  </conditionalFormatting>
  <pageMargins left="0.7" right="0.7" top="0.75" bottom="0.75" header="0.3" footer="0.3"/>
  <pageSetup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G530"/>
  <sheetViews>
    <sheetView showGridLines="0" zoomScaleNormal="100" workbookViewId="0">
      <pane ySplit="3" topLeftCell="A433" activePane="bottomLeft" state="frozen"/>
      <selection pane="bottomLeft" activeCell="F449" sqref="F449"/>
    </sheetView>
  </sheetViews>
  <sheetFormatPr defaultColWidth="0" defaultRowHeight="14.4" zeroHeight="1" x14ac:dyDescent="0.3"/>
  <cols>
    <col min="1" max="1" width="23.5546875" style="42" customWidth="1"/>
    <col min="2" max="2" width="40.33203125" style="42" bestFit="1" customWidth="1"/>
    <col min="3" max="3" width="17.6640625" style="42" customWidth="1"/>
    <col min="4" max="4" width="17.109375" style="42" customWidth="1"/>
    <col min="5" max="5" width="15.6640625" style="42" customWidth="1"/>
    <col min="6" max="6" width="40" style="42" customWidth="1"/>
    <col min="7" max="7" width="2.33203125" style="42" customWidth="1"/>
    <col min="8" max="16384" width="9.109375" style="7" hidden="1"/>
  </cols>
  <sheetData>
    <row r="1" spans="1:6" ht="15.6" x14ac:dyDescent="0.3">
      <c r="A1" s="119" t="s">
        <v>422</v>
      </c>
      <c r="C1" s="120"/>
      <c r="D1" s="120"/>
      <c r="E1" s="120"/>
      <c r="F1" s="121"/>
    </row>
    <row r="2" spans="1:6" ht="15" thickBot="1" x14ac:dyDescent="0.35">
      <c r="A2" s="122"/>
      <c r="B2" s="122"/>
      <c r="C2" s="122"/>
      <c r="D2" s="122"/>
      <c r="E2" s="122"/>
      <c r="F2" s="122"/>
    </row>
    <row r="3" spans="1:6" ht="28.8" x14ac:dyDescent="0.3">
      <c r="A3" s="123" t="s">
        <v>17</v>
      </c>
      <c r="B3" s="124" t="s">
        <v>371</v>
      </c>
      <c r="C3" s="124" t="s">
        <v>372</v>
      </c>
      <c r="D3" s="124" t="s">
        <v>373</v>
      </c>
      <c r="E3" s="124" t="s">
        <v>423</v>
      </c>
      <c r="F3" s="125" t="s">
        <v>424</v>
      </c>
    </row>
    <row r="4" spans="1:6" x14ac:dyDescent="0.3">
      <c r="A4" s="12" t="s">
        <v>20</v>
      </c>
      <c r="B4" s="13" t="s">
        <v>21</v>
      </c>
      <c r="C4" s="126" t="s">
        <v>389</v>
      </c>
      <c r="D4" s="126" t="s">
        <v>415</v>
      </c>
      <c r="E4" s="28">
        <v>200</v>
      </c>
      <c r="F4" s="30" t="s">
        <v>425</v>
      </c>
    </row>
    <row r="5" spans="1:6" x14ac:dyDescent="0.3">
      <c r="A5" s="12" t="s">
        <v>20</v>
      </c>
      <c r="B5" s="13" t="s">
        <v>21</v>
      </c>
      <c r="C5" s="28" t="s">
        <v>389</v>
      </c>
      <c r="D5" s="28" t="s">
        <v>419</v>
      </c>
      <c r="E5" s="28">
        <v>100</v>
      </c>
      <c r="F5" s="30" t="s">
        <v>425</v>
      </c>
    </row>
    <row r="6" spans="1:6" x14ac:dyDescent="0.3">
      <c r="A6" s="12" t="s">
        <v>22</v>
      </c>
      <c r="B6" s="13" t="s">
        <v>23</v>
      </c>
      <c r="C6" s="28" t="s">
        <v>382</v>
      </c>
      <c r="D6" s="28" t="s">
        <v>383</v>
      </c>
      <c r="E6" s="28">
        <v>200</v>
      </c>
      <c r="F6" s="30" t="s">
        <v>378</v>
      </c>
    </row>
    <row r="7" spans="1:6" x14ac:dyDescent="0.3">
      <c r="A7" s="12" t="s">
        <v>22</v>
      </c>
      <c r="B7" s="13" t="s">
        <v>23</v>
      </c>
      <c r="C7" s="28" t="s">
        <v>382</v>
      </c>
      <c r="D7" s="28" t="s">
        <v>601</v>
      </c>
      <c r="E7" s="28">
        <v>200</v>
      </c>
      <c r="F7" s="30" t="s">
        <v>378</v>
      </c>
    </row>
    <row r="8" spans="1:6" x14ac:dyDescent="0.3">
      <c r="A8" s="12" t="s">
        <v>22</v>
      </c>
      <c r="B8" s="13" t="s">
        <v>23</v>
      </c>
      <c r="C8" s="28" t="s">
        <v>382</v>
      </c>
      <c r="D8" s="28" t="s">
        <v>415</v>
      </c>
      <c r="E8" s="28">
        <v>200</v>
      </c>
      <c r="F8" s="30" t="s">
        <v>378</v>
      </c>
    </row>
    <row r="9" spans="1:6" x14ac:dyDescent="0.3">
      <c r="A9" s="12" t="s">
        <v>22</v>
      </c>
      <c r="B9" s="13" t="s">
        <v>23</v>
      </c>
      <c r="C9" s="28" t="s">
        <v>382</v>
      </c>
      <c r="D9" s="28" t="s">
        <v>419</v>
      </c>
      <c r="E9" s="28">
        <v>200</v>
      </c>
      <c r="F9" s="30" t="s">
        <v>378</v>
      </c>
    </row>
    <row r="10" spans="1:6" ht="28.8" x14ac:dyDescent="0.3">
      <c r="A10" s="12" t="s">
        <v>24</v>
      </c>
      <c r="B10" s="13" t="s">
        <v>25</v>
      </c>
      <c r="C10" s="28" t="s">
        <v>389</v>
      </c>
      <c r="D10" s="28" t="s">
        <v>601</v>
      </c>
      <c r="E10" s="28">
        <v>30</v>
      </c>
      <c r="F10" s="30" t="s">
        <v>426</v>
      </c>
    </row>
    <row r="11" spans="1:6" ht="28.8" x14ac:dyDescent="0.3">
      <c r="A11" s="12" t="s">
        <v>24</v>
      </c>
      <c r="B11" s="13" t="s">
        <v>25</v>
      </c>
      <c r="C11" s="28" t="s">
        <v>389</v>
      </c>
      <c r="D11" s="28" t="s">
        <v>415</v>
      </c>
      <c r="E11" s="28">
        <v>30</v>
      </c>
      <c r="F11" s="30" t="s">
        <v>427</v>
      </c>
    </row>
    <row r="12" spans="1:6" ht="43.2" x14ac:dyDescent="0.3">
      <c r="A12" s="12" t="s">
        <v>24</v>
      </c>
      <c r="B12" s="13" t="s">
        <v>25</v>
      </c>
      <c r="C12" s="28" t="s">
        <v>389</v>
      </c>
      <c r="D12" s="28" t="s">
        <v>419</v>
      </c>
      <c r="E12" s="28">
        <v>20</v>
      </c>
      <c r="F12" s="30" t="s">
        <v>428</v>
      </c>
    </row>
    <row r="13" spans="1:6" x14ac:dyDescent="0.3">
      <c r="A13" s="12" t="s">
        <v>26</v>
      </c>
      <c r="B13" s="13" t="s">
        <v>27</v>
      </c>
      <c r="C13" s="28" t="s">
        <v>389</v>
      </c>
      <c r="D13" s="28" t="s">
        <v>601</v>
      </c>
      <c r="E13" s="28">
        <v>500</v>
      </c>
      <c r="F13" s="30" t="s">
        <v>429</v>
      </c>
    </row>
    <row r="14" spans="1:6" x14ac:dyDescent="0.3">
      <c r="A14" s="12" t="s">
        <v>26</v>
      </c>
      <c r="B14" s="13" t="s">
        <v>27</v>
      </c>
      <c r="C14" s="28" t="s">
        <v>389</v>
      </c>
      <c r="D14" s="28" t="s">
        <v>415</v>
      </c>
      <c r="E14" s="28">
        <v>500</v>
      </c>
      <c r="F14" s="30" t="s">
        <v>430</v>
      </c>
    </row>
    <row r="15" spans="1:6" x14ac:dyDescent="0.3">
      <c r="A15" s="12" t="s">
        <v>26</v>
      </c>
      <c r="B15" s="13" t="s">
        <v>27</v>
      </c>
      <c r="C15" s="28" t="s">
        <v>389</v>
      </c>
      <c r="D15" s="28" t="s">
        <v>419</v>
      </c>
      <c r="E15" s="28">
        <v>300</v>
      </c>
      <c r="F15" s="30" t="s">
        <v>430</v>
      </c>
    </row>
    <row r="16" spans="1:6" x14ac:dyDescent="0.3">
      <c r="A16" s="12" t="s">
        <v>645</v>
      </c>
      <c r="B16" s="13" t="s">
        <v>28</v>
      </c>
      <c r="C16" s="28" t="s">
        <v>389</v>
      </c>
      <c r="D16" s="28" t="s">
        <v>601</v>
      </c>
      <c r="E16" s="28">
        <v>100</v>
      </c>
      <c r="F16" s="30" t="s">
        <v>429</v>
      </c>
    </row>
    <row r="17" spans="1:6" x14ac:dyDescent="0.3">
      <c r="A17" s="12" t="s">
        <v>645</v>
      </c>
      <c r="B17" s="13" t="s">
        <v>28</v>
      </c>
      <c r="C17" s="28" t="s">
        <v>389</v>
      </c>
      <c r="D17" s="28" t="s">
        <v>415</v>
      </c>
      <c r="E17" s="28">
        <v>100</v>
      </c>
      <c r="F17" s="30" t="s">
        <v>429</v>
      </c>
    </row>
    <row r="18" spans="1:6" x14ac:dyDescent="0.3">
      <c r="A18" s="12" t="s">
        <v>645</v>
      </c>
      <c r="B18" s="13" t="s">
        <v>28</v>
      </c>
      <c r="C18" s="28" t="s">
        <v>389</v>
      </c>
      <c r="D18" s="28" t="s">
        <v>419</v>
      </c>
      <c r="E18" s="28">
        <v>90</v>
      </c>
      <c r="F18" s="30" t="s">
        <v>429</v>
      </c>
    </row>
    <row r="19" spans="1:6" x14ac:dyDescent="0.3">
      <c r="A19" s="12" t="s">
        <v>29</v>
      </c>
      <c r="B19" s="13" t="s">
        <v>431</v>
      </c>
      <c r="C19" s="28" t="s">
        <v>600</v>
      </c>
      <c r="D19" s="28" t="s">
        <v>601</v>
      </c>
      <c r="E19" s="28">
        <v>5000</v>
      </c>
      <c r="F19" s="30" t="s">
        <v>401</v>
      </c>
    </row>
    <row r="20" spans="1:6" x14ac:dyDescent="0.3">
      <c r="A20" s="12" t="s">
        <v>29</v>
      </c>
      <c r="B20" s="13" t="s">
        <v>431</v>
      </c>
      <c r="C20" s="28" t="s">
        <v>600</v>
      </c>
      <c r="D20" s="28" t="s">
        <v>415</v>
      </c>
      <c r="E20" s="28">
        <v>5000</v>
      </c>
      <c r="F20" s="30" t="s">
        <v>401</v>
      </c>
    </row>
    <row r="21" spans="1:6" ht="28.8" x14ac:dyDescent="0.3">
      <c r="A21" s="12" t="s">
        <v>29</v>
      </c>
      <c r="B21" s="13" t="s">
        <v>431</v>
      </c>
      <c r="C21" s="28" t="s">
        <v>600</v>
      </c>
      <c r="D21" s="28" t="s">
        <v>419</v>
      </c>
      <c r="E21" s="28">
        <v>3000</v>
      </c>
      <c r="F21" s="30" t="s">
        <v>432</v>
      </c>
    </row>
    <row r="22" spans="1:6" ht="28.8" x14ac:dyDescent="0.3">
      <c r="A22" s="12" t="s">
        <v>30</v>
      </c>
      <c r="B22" s="13" t="s">
        <v>31</v>
      </c>
      <c r="C22" s="28" t="s">
        <v>386</v>
      </c>
      <c r="D22" s="28" t="s">
        <v>601</v>
      </c>
      <c r="E22" s="28">
        <v>100</v>
      </c>
      <c r="F22" s="30" t="s">
        <v>378</v>
      </c>
    </row>
    <row r="23" spans="1:6" ht="28.8" x14ac:dyDescent="0.3">
      <c r="A23" s="12" t="s">
        <v>30</v>
      </c>
      <c r="B23" s="13" t="s">
        <v>31</v>
      </c>
      <c r="C23" s="28" t="s">
        <v>386</v>
      </c>
      <c r="D23" s="28" t="s">
        <v>415</v>
      </c>
      <c r="E23" s="28">
        <v>30</v>
      </c>
      <c r="F23" s="30" t="s">
        <v>378</v>
      </c>
    </row>
    <row r="24" spans="1:6" ht="28.8" x14ac:dyDescent="0.3">
      <c r="A24" s="12" t="s">
        <v>30</v>
      </c>
      <c r="B24" s="13" t="s">
        <v>31</v>
      </c>
      <c r="C24" s="28" t="s">
        <v>386</v>
      </c>
      <c r="D24" s="28" t="s">
        <v>419</v>
      </c>
      <c r="E24" s="28">
        <v>20</v>
      </c>
      <c r="F24" s="30" t="s">
        <v>378</v>
      </c>
    </row>
    <row r="25" spans="1:6" ht="28.8" x14ac:dyDescent="0.3">
      <c r="A25" s="12" t="s">
        <v>32</v>
      </c>
      <c r="B25" s="13" t="s">
        <v>33</v>
      </c>
      <c r="C25" s="28" t="s">
        <v>382</v>
      </c>
      <c r="D25" s="28" t="s">
        <v>601</v>
      </c>
      <c r="E25" s="28">
        <v>7</v>
      </c>
      <c r="F25" s="30" t="s">
        <v>433</v>
      </c>
    </row>
    <row r="26" spans="1:6" ht="28.8" x14ac:dyDescent="0.3">
      <c r="A26" s="12" t="s">
        <v>32</v>
      </c>
      <c r="B26" s="13" t="s">
        <v>33</v>
      </c>
      <c r="C26" s="28" t="s">
        <v>382</v>
      </c>
      <c r="D26" s="28" t="s">
        <v>415</v>
      </c>
      <c r="E26" s="28">
        <v>7</v>
      </c>
      <c r="F26" s="30" t="s">
        <v>433</v>
      </c>
    </row>
    <row r="27" spans="1:6" ht="28.8" x14ac:dyDescent="0.3">
      <c r="A27" s="12" t="s">
        <v>32</v>
      </c>
      <c r="B27" s="13" t="s">
        <v>33</v>
      </c>
      <c r="C27" s="28" t="s">
        <v>382</v>
      </c>
      <c r="D27" s="28" t="s">
        <v>419</v>
      </c>
      <c r="E27" s="28">
        <v>7</v>
      </c>
      <c r="F27" s="30" t="s">
        <v>433</v>
      </c>
    </row>
    <row r="28" spans="1:6" x14ac:dyDescent="0.3">
      <c r="A28" s="12" t="s">
        <v>32</v>
      </c>
      <c r="B28" s="13" t="s">
        <v>33</v>
      </c>
      <c r="C28" s="28" t="s">
        <v>382</v>
      </c>
      <c r="D28" s="28" t="s">
        <v>417</v>
      </c>
      <c r="E28" s="28">
        <v>0.2</v>
      </c>
      <c r="F28" s="30" t="s">
        <v>417</v>
      </c>
    </row>
    <row r="29" spans="1:6" x14ac:dyDescent="0.3">
      <c r="A29" s="12" t="s">
        <v>34</v>
      </c>
      <c r="B29" s="13" t="s">
        <v>35</v>
      </c>
      <c r="C29" s="28" t="s">
        <v>389</v>
      </c>
      <c r="D29" s="28" t="s">
        <v>601</v>
      </c>
      <c r="E29" s="28">
        <v>100</v>
      </c>
      <c r="F29" s="30" t="s">
        <v>434</v>
      </c>
    </row>
    <row r="30" spans="1:6" ht="28.8" x14ac:dyDescent="0.3">
      <c r="A30" s="12" t="s">
        <v>34</v>
      </c>
      <c r="B30" s="13" t="s">
        <v>35</v>
      </c>
      <c r="C30" s="28" t="s">
        <v>389</v>
      </c>
      <c r="D30" s="28" t="s">
        <v>415</v>
      </c>
      <c r="E30" s="28">
        <v>60</v>
      </c>
      <c r="F30" s="30" t="s">
        <v>432</v>
      </c>
    </row>
    <row r="31" spans="1:6" ht="28.8" x14ac:dyDescent="0.3">
      <c r="A31" s="12" t="s">
        <v>34</v>
      </c>
      <c r="B31" s="13" t="s">
        <v>35</v>
      </c>
      <c r="C31" s="28" t="s">
        <v>389</v>
      </c>
      <c r="D31" s="28" t="s">
        <v>419</v>
      </c>
      <c r="E31" s="28">
        <v>9</v>
      </c>
      <c r="F31" s="30" t="s">
        <v>432</v>
      </c>
    </row>
    <row r="32" spans="1:6" x14ac:dyDescent="0.3">
      <c r="A32" s="12" t="s">
        <v>36</v>
      </c>
      <c r="B32" s="13" t="s">
        <v>37</v>
      </c>
      <c r="C32" s="28" t="s">
        <v>406</v>
      </c>
      <c r="D32" s="28" t="s">
        <v>415</v>
      </c>
      <c r="E32" s="28">
        <v>100</v>
      </c>
      <c r="F32" s="30" t="s">
        <v>377</v>
      </c>
    </row>
    <row r="33" spans="1:6" x14ac:dyDescent="0.3">
      <c r="A33" s="12" t="s">
        <v>36</v>
      </c>
      <c r="B33" s="13" t="s">
        <v>37</v>
      </c>
      <c r="C33" s="28" t="s">
        <v>406</v>
      </c>
      <c r="D33" s="28" t="s">
        <v>419</v>
      </c>
      <c r="E33" s="28">
        <v>50</v>
      </c>
      <c r="F33" s="30" t="s">
        <v>377</v>
      </c>
    </row>
    <row r="34" spans="1:6" x14ac:dyDescent="0.3">
      <c r="A34" s="12" t="s">
        <v>38</v>
      </c>
      <c r="B34" s="13" t="s">
        <v>39</v>
      </c>
      <c r="C34" s="28" t="s">
        <v>406</v>
      </c>
      <c r="D34" s="28" t="s">
        <v>415</v>
      </c>
      <c r="E34" s="28">
        <v>100</v>
      </c>
      <c r="F34" s="30" t="s">
        <v>377</v>
      </c>
    </row>
    <row r="35" spans="1:6" x14ac:dyDescent="0.3">
      <c r="A35" s="12" t="s">
        <v>38</v>
      </c>
      <c r="B35" s="13" t="s">
        <v>39</v>
      </c>
      <c r="C35" s="28" t="s">
        <v>406</v>
      </c>
      <c r="D35" s="28" t="s">
        <v>419</v>
      </c>
      <c r="E35" s="28">
        <v>50</v>
      </c>
      <c r="F35" s="30" t="s">
        <v>377</v>
      </c>
    </row>
    <row r="36" spans="1:6" x14ac:dyDescent="0.3">
      <c r="A36" s="12" t="s">
        <v>40</v>
      </c>
      <c r="B36" s="13" t="s">
        <v>41</v>
      </c>
      <c r="C36" s="28" t="s">
        <v>420</v>
      </c>
      <c r="D36" s="28" t="s">
        <v>419</v>
      </c>
      <c r="E36" s="28">
        <v>1</v>
      </c>
      <c r="F36" s="30" t="s">
        <v>435</v>
      </c>
    </row>
    <row r="37" spans="1:6" x14ac:dyDescent="0.3">
      <c r="A37" s="12" t="s">
        <v>42</v>
      </c>
      <c r="B37" s="13" t="s">
        <v>43</v>
      </c>
      <c r="C37" s="28" t="s">
        <v>421</v>
      </c>
      <c r="D37" s="28" t="s">
        <v>419</v>
      </c>
      <c r="E37" s="28">
        <v>30</v>
      </c>
      <c r="F37" s="30" t="s">
        <v>435</v>
      </c>
    </row>
    <row r="38" spans="1:6" x14ac:dyDescent="0.3">
      <c r="A38" s="12" t="s">
        <v>44</v>
      </c>
      <c r="B38" s="13" t="s">
        <v>45</v>
      </c>
      <c r="C38" s="28" t="s">
        <v>600</v>
      </c>
      <c r="D38" s="28" t="s">
        <v>415</v>
      </c>
      <c r="E38" s="28">
        <v>3000</v>
      </c>
      <c r="F38" s="30" t="s">
        <v>436</v>
      </c>
    </row>
    <row r="39" spans="1:6" x14ac:dyDescent="0.3">
      <c r="A39" s="12" t="s">
        <v>44</v>
      </c>
      <c r="B39" s="13" t="s">
        <v>45</v>
      </c>
      <c r="C39" s="28" t="s">
        <v>600</v>
      </c>
      <c r="D39" s="28" t="s">
        <v>419</v>
      </c>
      <c r="E39" s="28">
        <v>1000</v>
      </c>
      <c r="F39" s="30" t="s">
        <v>436</v>
      </c>
    </row>
    <row r="40" spans="1:6" x14ac:dyDescent="0.3">
      <c r="A40" s="12" t="s">
        <v>46</v>
      </c>
      <c r="B40" s="13" t="s">
        <v>47</v>
      </c>
      <c r="C40" s="28" t="s">
        <v>406</v>
      </c>
      <c r="D40" s="28" t="s">
        <v>601</v>
      </c>
      <c r="E40" s="28">
        <v>0.1</v>
      </c>
      <c r="F40" s="30" t="s">
        <v>435</v>
      </c>
    </row>
    <row r="41" spans="1:6" x14ac:dyDescent="0.3">
      <c r="A41" s="12" t="s">
        <v>48</v>
      </c>
      <c r="B41" s="13" t="s">
        <v>437</v>
      </c>
      <c r="C41" s="28" t="s">
        <v>407</v>
      </c>
      <c r="D41" s="28" t="s">
        <v>415</v>
      </c>
      <c r="E41" s="28">
        <v>1000</v>
      </c>
      <c r="F41" s="30" t="s">
        <v>438</v>
      </c>
    </row>
    <row r="42" spans="1:6" x14ac:dyDescent="0.3">
      <c r="A42" s="12" t="s">
        <v>48</v>
      </c>
      <c r="B42" s="13" t="s">
        <v>437</v>
      </c>
      <c r="C42" s="28" t="s">
        <v>407</v>
      </c>
      <c r="D42" s="28" t="s">
        <v>419</v>
      </c>
      <c r="E42" s="28">
        <v>600</v>
      </c>
      <c r="F42" s="30" t="s">
        <v>438</v>
      </c>
    </row>
    <row r="43" spans="1:6" x14ac:dyDescent="0.3">
      <c r="A43" s="12" t="s">
        <v>49</v>
      </c>
      <c r="B43" s="13" t="s">
        <v>50</v>
      </c>
      <c r="C43" s="28" t="s">
        <v>420</v>
      </c>
      <c r="D43" s="120" t="s">
        <v>419</v>
      </c>
      <c r="E43" s="120">
        <v>6</v>
      </c>
      <c r="F43" s="127" t="s">
        <v>400</v>
      </c>
    </row>
    <row r="44" spans="1:6" x14ac:dyDescent="0.3">
      <c r="A44" s="12" t="s">
        <v>51</v>
      </c>
      <c r="B44" s="13" t="s">
        <v>52</v>
      </c>
      <c r="C44" s="28" t="s">
        <v>391</v>
      </c>
      <c r="D44" s="28" t="s">
        <v>419</v>
      </c>
      <c r="E44" s="28">
        <v>3</v>
      </c>
      <c r="F44" s="30"/>
    </row>
    <row r="45" spans="1:6" x14ac:dyDescent="0.3">
      <c r="A45" s="12" t="s">
        <v>53</v>
      </c>
      <c r="B45" s="13" t="s">
        <v>54</v>
      </c>
      <c r="C45" s="28" t="s">
        <v>420</v>
      </c>
      <c r="D45" s="28" t="s">
        <v>419</v>
      </c>
      <c r="E45" s="28">
        <v>2000</v>
      </c>
      <c r="F45" s="30" t="s">
        <v>413</v>
      </c>
    </row>
    <row r="46" spans="1:6" x14ac:dyDescent="0.3">
      <c r="A46" s="12" t="s">
        <v>55</v>
      </c>
      <c r="B46" s="13" t="s">
        <v>56</v>
      </c>
      <c r="C46" s="28" t="s">
        <v>382</v>
      </c>
      <c r="D46" s="28" t="s">
        <v>383</v>
      </c>
      <c r="E46" s="28">
        <v>400</v>
      </c>
      <c r="F46" s="30" t="s">
        <v>439</v>
      </c>
    </row>
    <row r="47" spans="1:6" x14ac:dyDescent="0.3">
      <c r="A47" s="12" t="s">
        <v>55</v>
      </c>
      <c r="B47" s="13" t="s">
        <v>56</v>
      </c>
      <c r="C47" s="28" t="s">
        <v>382</v>
      </c>
      <c r="D47" s="28" t="s">
        <v>601</v>
      </c>
      <c r="E47" s="28">
        <v>60</v>
      </c>
      <c r="F47" s="30" t="s">
        <v>440</v>
      </c>
    </row>
    <row r="48" spans="1:6" x14ac:dyDescent="0.3">
      <c r="A48" s="12" t="s">
        <v>55</v>
      </c>
      <c r="B48" s="13" t="s">
        <v>56</v>
      </c>
      <c r="C48" s="28" t="s">
        <v>382</v>
      </c>
      <c r="D48" s="28" t="s">
        <v>415</v>
      </c>
      <c r="E48" s="28">
        <v>50</v>
      </c>
      <c r="F48" s="30" t="s">
        <v>377</v>
      </c>
    </row>
    <row r="49" spans="1:6" x14ac:dyDescent="0.3">
      <c r="A49" s="12" t="s">
        <v>55</v>
      </c>
      <c r="B49" s="13" t="s">
        <v>56</v>
      </c>
      <c r="C49" s="28" t="s">
        <v>382</v>
      </c>
      <c r="D49" s="28" t="s">
        <v>419</v>
      </c>
      <c r="E49" s="28">
        <v>30</v>
      </c>
      <c r="F49" s="30" t="s">
        <v>429</v>
      </c>
    </row>
    <row r="50" spans="1:6" x14ac:dyDescent="0.3">
      <c r="A50" s="12" t="s">
        <v>57</v>
      </c>
      <c r="B50" s="13" t="s">
        <v>58</v>
      </c>
      <c r="C50" s="28" t="s">
        <v>385</v>
      </c>
      <c r="D50" s="28" t="s">
        <v>383</v>
      </c>
      <c r="E50" s="28">
        <v>10</v>
      </c>
      <c r="F50" s="30" t="s">
        <v>440</v>
      </c>
    </row>
    <row r="51" spans="1:6" x14ac:dyDescent="0.3">
      <c r="A51" s="12" t="s">
        <v>57</v>
      </c>
      <c r="B51" s="13" t="s">
        <v>58</v>
      </c>
      <c r="C51" s="28" t="s">
        <v>385</v>
      </c>
      <c r="D51" s="28" t="s">
        <v>601</v>
      </c>
      <c r="E51" s="28">
        <v>10</v>
      </c>
      <c r="F51" s="30" t="s">
        <v>441</v>
      </c>
    </row>
    <row r="52" spans="1:6" x14ac:dyDescent="0.3">
      <c r="A52" s="12" t="s">
        <v>57</v>
      </c>
      <c r="B52" s="13" t="s">
        <v>58</v>
      </c>
      <c r="C52" s="28" t="s">
        <v>385</v>
      </c>
      <c r="D52" s="28" t="s">
        <v>415</v>
      </c>
      <c r="E52" s="28">
        <v>3</v>
      </c>
      <c r="F52" s="30" t="s">
        <v>441</v>
      </c>
    </row>
    <row r="53" spans="1:6" x14ac:dyDescent="0.3">
      <c r="A53" s="12" t="s">
        <v>57</v>
      </c>
      <c r="B53" s="13" t="s">
        <v>58</v>
      </c>
      <c r="C53" s="28" t="s">
        <v>385</v>
      </c>
      <c r="D53" s="28" t="s">
        <v>419</v>
      </c>
      <c r="E53" s="28">
        <v>3</v>
      </c>
      <c r="F53" s="30" t="s">
        <v>441</v>
      </c>
    </row>
    <row r="54" spans="1:6" x14ac:dyDescent="0.3">
      <c r="A54" s="12" t="s">
        <v>57</v>
      </c>
      <c r="B54" s="13" t="s">
        <v>58</v>
      </c>
      <c r="C54" s="28" t="s">
        <v>385</v>
      </c>
      <c r="D54" s="28" t="s">
        <v>417</v>
      </c>
      <c r="E54" s="28">
        <v>2</v>
      </c>
      <c r="F54" s="30" t="s">
        <v>417</v>
      </c>
    </row>
    <row r="55" spans="1:6" x14ac:dyDescent="0.3">
      <c r="A55" s="12" t="s">
        <v>59</v>
      </c>
      <c r="B55" s="13" t="s">
        <v>60</v>
      </c>
      <c r="C55" s="28" t="s">
        <v>600</v>
      </c>
      <c r="D55" s="28" t="s">
        <v>601</v>
      </c>
      <c r="E55" s="28">
        <v>0.5</v>
      </c>
      <c r="F55" s="30" t="s">
        <v>442</v>
      </c>
    </row>
    <row r="56" spans="1:6" x14ac:dyDescent="0.3">
      <c r="A56" s="12" t="s">
        <v>59</v>
      </c>
      <c r="B56" s="13" t="s">
        <v>60</v>
      </c>
      <c r="C56" s="28" t="s">
        <v>600</v>
      </c>
      <c r="D56" s="28" t="s">
        <v>415</v>
      </c>
      <c r="E56" s="28">
        <v>0.5</v>
      </c>
      <c r="F56" s="30" t="s">
        <v>442</v>
      </c>
    </row>
    <row r="57" spans="1:6" x14ac:dyDescent="0.3">
      <c r="A57" s="12" t="s">
        <v>59</v>
      </c>
      <c r="B57" s="13" t="s">
        <v>60</v>
      </c>
      <c r="C57" s="28" t="s">
        <v>600</v>
      </c>
      <c r="D57" s="28" t="s">
        <v>419</v>
      </c>
      <c r="E57" s="28">
        <v>0.5</v>
      </c>
      <c r="F57" s="30" t="s">
        <v>442</v>
      </c>
    </row>
    <row r="58" spans="1:6" x14ac:dyDescent="0.3">
      <c r="A58" s="12" t="s">
        <v>59</v>
      </c>
      <c r="B58" s="13" t="s">
        <v>60</v>
      </c>
      <c r="C58" s="28" t="s">
        <v>600</v>
      </c>
      <c r="D58" s="28" t="s">
        <v>417</v>
      </c>
      <c r="E58" s="28">
        <v>0.1</v>
      </c>
      <c r="F58" s="30" t="s">
        <v>417</v>
      </c>
    </row>
    <row r="59" spans="1:6" x14ac:dyDescent="0.3">
      <c r="A59" s="12" t="s">
        <v>61</v>
      </c>
      <c r="B59" s="13" t="s">
        <v>62</v>
      </c>
      <c r="C59" s="28" t="s">
        <v>420</v>
      </c>
      <c r="D59" s="28" t="s">
        <v>419</v>
      </c>
      <c r="E59" s="28">
        <v>30000</v>
      </c>
      <c r="F59" s="30" t="s">
        <v>400</v>
      </c>
    </row>
    <row r="60" spans="1:6" x14ac:dyDescent="0.3">
      <c r="A60" s="12" t="s">
        <v>63</v>
      </c>
      <c r="B60" s="12" t="s">
        <v>64</v>
      </c>
      <c r="C60" s="28" t="s">
        <v>600</v>
      </c>
      <c r="D60" s="28" t="s">
        <v>601</v>
      </c>
      <c r="E60" s="28">
        <v>900</v>
      </c>
      <c r="F60" s="30" t="s">
        <v>440</v>
      </c>
    </row>
    <row r="61" spans="1:6" x14ac:dyDescent="0.3">
      <c r="A61" s="12" t="s">
        <v>63</v>
      </c>
      <c r="B61" s="12" t="s">
        <v>64</v>
      </c>
      <c r="C61" s="28" t="s">
        <v>600</v>
      </c>
      <c r="D61" s="28" t="s">
        <v>415</v>
      </c>
      <c r="E61" s="28">
        <v>100</v>
      </c>
      <c r="F61" s="30" t="s">
        <v>436</v>
      </c>
    </row>
    <row r="62" spans="1:6" x14ac:dyDescent="0.3">
      <c r="A62" s="12" t="s">
        <v>63</v>
      </c>
      <c r="B62" s="12" t="s">
        <v>64</v>
      </c>
      <c r="C62" s="28" t="s">
        <v>600</v>
      </c>
      <c r="D62" s="28" t="s">
        <v>419</v>
      </c>
      <c r="E62" s="28">
        <v>100</v>
      </c>
      <c r="F62" s="30" t="s">
        <v>436</v>
      </c>
    </row>
    <row r="63" spans="1:6" x14ac:dyDescent="0.3">
      <c r="A63" s="12" t="s">
        <v>65</v>
      </c>
      <c r="B63" s="13" t="s">
        <v>66</v>
      </c>
      <c r="C63" s="28" t="s">
        <v>600</v>
      </c>
      <c r="D63" s="28" t="s">
        <v>601</v>
      </c>
      <c r="E63" s="28">
        <v>20</v>
      </c>
      <c r="F63" s="30" t="s">
        <v>440</v>
      </c>
    </row>
    <row r="64" spans="1:6" x14ac:dyDescent="0.3">
      <c r="A64" s="12" t="s">
        <v>65</v>
      </c>
      <c r="B64" s="13" t="s">
        <v>66</v>
      </c>
      <c r="C64" s="28" t="s">
        <v>600</v>
      </c>
      <c r="D64" s="28" t="s">
        <v>415</v>
      </c>
      <c r="E64" s="28">
        <v>20</v>
      </c>
      <c r="F64" s="30" t="s">
        <v>440</v>
      </c>
    </row>
    <row r="65" spans="1:6" x14ac:dyDescent="0.3">
      <c r="A65" s="12" t="s">
        <v>65</v>
      </c>
      <c r="B65" s="13" t="s">
        <v>66</v>
      </c>
      <c r="C65" s="28" t="s">
        <v>600</v>
      </c>
      <c r="D65" s="28" t="s">
        <v>419</v>
      </c>
      <c r="E65" s="28">
        <v>20</v>
      </c>
      <c r="F65" s="30" t="s">
        <v>440</v>
      </c>
    </row>
    <row r="66" spans="1:6" x14ac:dyDescent="0.3">
      <c r="A66" s="12" t="s">
        <v>67</v>
      </c>
      <c r="B66" s="15" t="s">
        <v>68</v>
      </c>
      <c r="C66" s="28" t="s">
        <v>407</v>
      </c>
      <c r="D66" s="28" t="s">
        <v>601</v>
      </c>
      <c r="E66" s="28">
        <v>20</v>
      </c>
      <c r="F66" s="30" t="s">
        <v>440</v>
      </c>
    </row>
    <row r="67" spans="1:6" x14ac:dyDescent="0.3">
      <c r="A67" s="12" t="s">
        <v>67</v>
      </c>
      <c r="B67" s="15" t="s">
        <v>68</v>
      </c>
      <c r="C67" s="28" t="s">
        <v>407</v>
      </c>
      <c r="D67" s="28" t="s">
        <v>415</v>
      </c>
      <c r="E67" s="28">
        <v>20</v>
      </c>
      <c r="F67" s="30" t="s">
        <v>440</v>
      </c>
    </row>
    <row r="68" spans="1:6" x14ac:dyDescent="0.3">
      <c r="A68" s="12" t="s">
        <v>67</v>
      </c>
      <c r="B68" s="15" t="s">
        <v>68</v>
      </c>
      <c r="C68" s="28" t="s">
        <v>407</v>
      </c>
      <c r="D68" s="28" t="s">
        <v>419</v>
      </c>
      <c r="E68" s="28">
        <v>20</v>
      </c>
      <c r="F68" s="30" t="s">
        <v>440</v>
      </c>
    </row>
    <row r="69" spans="1:6" x14ac:dyDescent="0.3">
      <c r="A69" s="12" t="s">
        <v>69</v>
      </c>
      <c r="B69" s="13" t="s">
        <v>70</v>
      </c>
      <c r="C69" s="28" t="s">
        <v>407</v>
      </c>
      <c r="D69" s="28" t="s">
        <v>601</v>
      </c>
      <c r="E69" s="28">
        <v>20</v>
      </c>
      <c r="F69" s="30" t="s">
        <v>440</v>
      </c>
    </row>
    <row r="70" spans="1:6" x14ac:dyDescent="0.3">
      <c r="A70" s="12" t="s">
        <v>69</v>
      </c>
      <c r="B70" s="13" t="s">
        <v>70</v>
      </c>
      <c r="C70" s="28" t="s">
        <v>407</v>
      </c>
      <c r="D70" s="28" t="s">
        <v>415</v>
      </c>
      <c r="E70" s="28">
        <v>20</v>
      </c>
      <c r="F70" s="30" t="s">
        <v>440</v>
      </c>
    </row>
    <row r="71" spans="1:6" x14ac:dyDescent="0.3">
      <c r="A71" s="12" t="s">
        <v>69</v>
      </c>
      <c r="B71" s="13" t="s">
        <v>70</v>
      </c>
      <c r="C71" s="28" t="s">
        <v>407</v>
      </c>
      <c r="D71" s="28" t="s">
        <v>419</v>
      </c>
      <c r="E71" s="28">
        <v>20</v>
      </c>
      <c r="F71" s="30" t="s">
        <v>440</v>
      </c>
    </row>
    <row r="72" spans="1:6" x14ac:dyDescent="0.3">
      <c r="A72" s="12" t="s">
        <v>71</v>
      </c>
      <c r="B72" s="13" t="s">
        <v>72</v>
      </c>
      <c r="C72" s="28" t="s">
        <v>420</v>
      </c>
      <c r="D72" s="28" t="s">
        <v>417</v>
      </c>
      <c r="E72" s="28">
        <v>0.08</v>
      </c>
      <c r="F72" s="30" t="s">
        <v>417</v>
      </c>
    </row>
    <row r="73" spans="1:6" x14ac:dyDescent="0.3">
      <c r="A73" s="12" t="s">
        <v>73</v>
      </c>
      <c r="B73" s="13" t="s">
        <v>588</v>
      </c>
      <c r="C73" s="28" t="s">
        <v>600</v>
      </c>
      <c r="D73" s="28" t="s">
        <v>383</v>
      </c>
      <c r="E73" s="28">
        <v>400</v>
      </c>
      <c r="F73" s="30" t="s">
        <v>401</v>
      </c>
    </row>
    <row r="74" spans="1:6" x14ac:dyDescent="0.3">
      <c r="A74" s="12" t="s">
        <v>73</v>
      </c>
      <c r="B74" s="13" t="s">
        <v>588</v>
      </c>
      <c r="C74" s="28" t="s">
        <v>600</v>
      </c>
      <c r="D74" s="28" t="s">
        <v>601</v>
      </c>
      <c r="E74" s="28">
        <v>100</v>
      </c>
      <c r="F74" s="30" t="s">
        <v>401</v>
      </c>
    </row>
    <row r="75" spans="1:6" x14ac:dyDescent="0.3">
      <c r="A75" s="12" t="s">
        <v>73</v>
      </c>
      <c r="B75" s="13" t="s">
        <v>588</v>
      </c>
      <c r="C75" s="28" t="s">
        <v>600</v>
      </c>
      <c r="D75" s="28" t="s">
        <v>415</v>
      </c>
      <c r="E75" s="28">
        <v>100</v>
      </c>
      <c r="F75" s="30" t="s">
        <v>401</v>
      </c>
    </row>
    <row r="76" spans="1:6" x14ac:dyDescent="0.3">
      <c r="A76" s="12" t="s">
        <v>73</v>
      </c>
      <c r="B76" s="13" t="s">
        <v>588</v>
      </c>
      <c r="C76" s="28" t="s">
        <v>600</v>
      </c>
      <c r="D76" s="28" t="s">
        <v>419</v>
      </c>
      <c r="E76" s="28">
        <v>100</v>
      </c>
      <c r="F76" s="30" t="s">
        <v>401</v>
      </c>
    </row>
    <row r="77" spans="1:6" x14ac:dyDescent="0.3">
      <c r="A77" s="12" t="s">
        <v>73</v>
      </c>
      <c r="B77" s="13" t="s">
        <v>588</v>
      </c>
      <c r="C77" s="28" t="s">
        <v>600</v>
      </c>
      <c r="D77" s="28" t="s">
        <v>417</v>
      </c>
      <c r="E77" s="28">
        <v>10</v>
      </c>
      <c r="F77" s="30" t="s">
        <v>417</v>
      </c>
    </row>
    <row r="78" spans="1:6" x14ac:dyDescent="0.3">
      <c r="A78" s="12" t="s">
        <v>74</v>
      </c>
      <c r="B78" s="13" t="s">
        <v>75</v>
      </c>
      <c r="C78" s="28" t="s">
        <v>420</v>
      </c>
      <c r="D78" s="28" t="s">
        <v>417</v>
      </c>
      <c r="E78" s="28">
        <v>0.3</v>
      </c>
      <c r="F78" s="30" t="s">
        <v>417</v>
      </c>
    </row>
    <row r="79" spans="1:6" x14ac:dyDescent="0.3">
      <c r="A79" s="12" t="s">
        <v>76</v>
      </c>
      <c r="B79" s="13" t="s">
        <v>77</v>
      </c>
      <c r="C79" s="28" t="s">
        <v>420</v>
      </c>
      <c r="D79" s="28" t="s">
        <v>417</v>
      </c>
      <c r="E79" s="28">
        <v>2E-3</v>
      </c>
      <c r="F79" s="30" t="s">
        <v>417</v>
      </c>
    </row>
    <row r="80" spans="1:6" ht="43.2" x14ac:dyDescent="0.3">
      <c r="A80" s="12" t="s">
        <v>78</v>
      </c>
      <c r="B80" s="13" t="s">
        <v>79</v>
      </c>
      <c r="C80" s="28" t="s">
        <v>382</v>
      </c>
      <c r="D80" s="28" t="s">
        <v>601</v>
      </c>
      <c r="E80" s="28">
        <v>100</v>
      </c>
      <c r="F80" s="30" t="s">
        <v>443</v>
      </c>
    </row>
    <row r="81" spans="1:6" x14ac:dyDescent="0.3">
      <c r="A81" s="12" t="s">
        <v>78</v>
      </c>
      <c r="B81" s="13" t="s">
        <v>79</v>
      </c>
      <c r="C81" s="28" t="s">
        <v>382</v>
      </c>
      <c r="D81" s="28" t="s">
        <v>415</v>
      </c>
      <c r="E81" s="28">
        <v>20</v>
      </c>
      <c r="F81" s="30" t="s">
        <v>436</v>
      </c>
    </row>
    <row r="82" spans="1:6" x14ac:dyDescent="0.3">
      <c r="A82" s="12" t="s">
        <v>78</v>
      </c>
      <c r="B82" s="13" t="s">
        <v>79</v>
      </c>
      <c r="C82" s="28" t="s">
        <v>382</v>
      </c>
      <c r="D82" s="28" t="s">
        <v>419</v>
      </c>
      <c r="E82" s="28">
        <v>20</v>
      </c>
      <c r="F82" s="30" t="s">
        <v>436</v>
      </c>
    </row>
    <row r="83" spans="1:6" x14ac:dyDescent="0.3">
      <c r="A83" s="12" t="s">
        <v>80</v>
      </c>
      <c r="B83" s="13" t="s">
        <v>81</v>
      </c>
      <c r="C83" s="28" t="s">
        <v>408</v>
      </c>
      <c r="D83" s="28" t="s">
        <v>601</v>
      </c>
      <c r="E83" s="28">
        <v>500</v>
      </c>
      <c r="F83" s="30" t="s">
        <v>440</v>
      </c>
    </row>
    <row r="84" spans="1:6" x14ac:dyDescent="0.3">
      <c r="A84" s="12" t="s">
        <v>80</v>
      </c>
      <c r="B84" s="13" t="s">
        <v>81</v>
      </c>
      <c r="C84" s="28" t="s">
        <v>408</v>
      </c>
      <c r="D84" s="28" t="s">
        <v>415</v>
      </c>
      <c r="E84" s="28">
        <v>500</v>
      </c>
      <c r="F84" s="30" t="s">
        <v>440</v>
      </c>
    </row>
    <row r="85" spans="1:6" x14ac:dyDescent="0.3">
      <c r="A85" s="12" t="s">
        <v>80</v>
      </c>
      <c r="B85" s="13" t="s">
        <v>81</v>
      </c>
      <c r="C85" s="28" t="s">
        <v>408</v>
      </c>
      <c r="D85" s="28" t="s">
        <v>419</v>
      </c>
      <c r="E85" s="28">
        <v>500</v>
      </c>
      <c r="F85" s="30" t="s">
        <v>440</v>
      </c>
    </row>
    <row r="86" spans="1:6" x14ac:dyDescent="0.3">
      <c r="A86" s="12" t="s">
        <v>82</v>
      </c>
      <c r="B86" s="13" t="s">
        <v>444</v>
      </c>
      <c r="C86" s="28" t="s">
        <v>420</v>
      </c>
      <c r="D86" s="28" t="s">
        <v>417</v>
      </c>
      <c r="E86" s="28">
        <v>6</v>
      </c>
      <c r="F86" s="30" t="s">
        <v>417</v>
      </c>
    </row>
    <row r="87" spans="1:6" x14ac:dyDescent="0.3">
      <c r="A87" s="12" t="s">
        <v>82</v>
      </c>
      <c r="B87" s="13" t="s">
        <v>444</v>
      </c>
      <c r="C87" s="28" t="s">
        <v>600</v>
      </c>
      <c r="D87" s="28" t="s">
        <v>383</v>
      </c>
      <c r="E87" s="28">
        <v>400</v>
      </c>
      <c r="F87" s="30" t="s">
        <v>445</v>
      </c>
    </row>
    <row r="88" spans="1:6" x14ac:dyDescent="0.3">
      <c r="A88" s="12" t="s">
        <v>82</v>
      </c>
      <c r="B88" s="13" t="s">
        <v>444</v>
      </c>
      <c r="C88" s="28" t="s">
        <v>600</v>
      </c>
      <c r="D88" s="28" t="s">
        <v>601</v>
      </c>
      <c r="E88" s="28">
        <v>30</v>
      </c>
      <c r="F88" s="30" t="s">
        <v>446</v>
      </c>
    </row>
    <row r="89" spans="1:6" x14ac:dyDescent="0.3">
      <c r="A89" s="12" t="s">
        <v>82</v>
      </c>
      <c r="B89" s="13" t="s">
        <v>444</v>
      </c>
      <c r="C89" s="28" t="s">
        <v>600</v>
      </c>
      <c r="D89" s="28" t="s">
        <v>415</v>
      </c>
      <c r="E89" s="28">
        <v>30</v>
      </c>
      <c r="F89" s="30" t="s">
        <v>446</v>
      </c>
    </row>
    <row r="90" spans="1:6" x14ac:dyDescent="0.3">
      <c r="A90" s="12" t="s">
        <v>82</v>
      </c>
      <c r="B90" s="13" t="s">
        <v>444</v>
      </c>
      <c r="C90" s="28" t="s">
        <v>600</v>
      </c>
      <c r="D90" s="28" t="s">
        <v>447</v>
      </c>
      <c r="E90" s="28">
        <v>30</v>
      </c>
      <c r="F90" s="30" t="s">
        <v>378</v>
      </c>
    </row>
    <row r="91" spans="1:6" x14ac:dyDescent="0.3">
      <c r="A91" s="12" t="s">
        <v>82</v>
      </c>
      <c r="B91" s="13" t="s">
        <v>444</v>
      </c>
      <c r="C91" s="28" t="s">
        <v>600</v>
      </c>
      <c r="D91" s="28" t="s">
        <v>417</v>
      </c>
      <c r="E91" s="28">
        <v>3</v>
      </c>
      <c r="F91" s="30" t="s">
        <v>417</v>
      </c>
    </row>
    <row r="92" spans="1:6" x14ac:dyDescent="0.3">
      <c r="A92" s="12" t="s">
        <v>83</v>
      </c>
      <c r="B92" s="13" t="s">
        <v>84</v>
      </c>
      <c r="C92" s="28" t="s">
        <v>420</v>
      </c>
      <c r="D92" s="28" t="s">
        <v>417</v>
      </c>
      <c r="E92" s="28">
        <v>40</v>
      </c>
      <c r="F92" s="30" t="s">
        <v>417</v>
      </c>
    </row>
    <row r="93" spans="1:6" x14ac:dyDescent="0.3">
      <c r="A93" s="12" t="s">
        <v>85</v>
      </c>
      <c r="B93" s="13" t="s">
        <v>86</v>
      </c>
      <c r="C93" s="28" t="s">
        <v>420</v>
      </c>
      <c r="D93" s="28" t="s">
        <v>419</v>
      </c>
      <c r="E93" s="28">
        <v>10</v>
      </c>
      <c r="F93" s="30" t="s">
        <v>398</v>
      </c>
    </row>
    <row r="94" spans="1:6" x14ac:dyDescent="0.3">
      <c r="A94" s="12" t="s">
        <v>87</v>
      </c>
      <c r="B94" s="13" t="s">
        <v>88</v>
      </c>
      <c r="C94" s="28" t="s">
        <v>420</v>
      </c>
      <c r="D94" s="28" t="s">
        <v>419</v>
      </c>
      <c r="E94" s="28">
        <v>700</v>
      </c>
      <c r="F94" s="30" t="s">
        <v>435</v>
      </c>
    </row>
    <row r="95" spans="1:6" x14ac:dyDescent="0.3">
      <c r="A95" s="12" t="s">
        <v>89</v>
      </c>
      <c r="B95" s="13" t="s">
        <v>90</v>
      </c>
      <c r="C95" s="28" t="s">
        <v>382</v>
      </c>
      <c r="D95" s="28" t="s">
        <v>383</v>
      </c>
      <c r="E95" s="28">
        <v>100</v>
      </c>
      <c r="F95" s="30" t="s">
        <v>440</v>
      </c>
    </row>
    <row r="96" spans="1:6" x14ac:dyDescent="0.3">
      <c r="A96" s="12" t="s">
        <v>89</v>
      </c>
      <c r="B96" s="13" t="s">
        <v>90</v>
      </c>
      <c r="C96" s="28" t="s">
        <v>382</v>
      </c>
      <c r="D96" s="28" t="s">
        <v>601</v>
      </c>
      <c r="E96" s="28">
        <v>100</v>
      </c>
      <c r="F96" s="30" t="s">
        <v>440</v>
      </c>
    </row>
    <row r="97" spans="1:6" x14ac:dyDescent="0.3">
      <c r="A97" s="12" t="s">
        <v>89</v>
      </c>
      <c r="B97" s="13" t="s">
        <v>90</v>
      </c>
      <c r="C97" s="28" t="s">
        <v>382</v>
      </c>
      <c r="D97" s="28" t="s">
        <v>415</v>
      </c>
      <c r="E97" s="28">
        <v>100</v>
      </c>
      <c r="F97" s="30" t="s">
        <v>440</v>
      </c>
    </row>
    <row r="98" spans="1:6" x14ac:dyDescent="0.3">
      <c r="A98" s="12" t="s">
        <v>89</v>
      </c>
      <c r="B98" s="13" t="s">
        <v>90</v>
      </c>
      <c r="C98" s="28" t="s">
        <v>382</v>
      </c>
      <c r="D98" s="28" t="s">
        <v>419</v>
      </c>
      <c r="E98" s="28">
        <v>100</v>
      </c>
      <c r="F98" s="30" t="s">
        <v>440</v>
      </c>
    </row>
    <row r="99" spans="1:6" x14ac:dyDescent="0.3">
      <c r="A99" s="12" t="s">
        <v>91</v>
      </c>
      <c r="B99" s="13" t="s">
        <v>92</v>
      </c>
      <c r="C99" s="28" t="s">
        <v>420</v>
      </c>
      <c r="D99" s="28" t="s">
        <v>419</v>
      </c>
      <c r="E99" s="28">
        <v>7000</v>
      </c>
      <c r="F99" s="30" t="s">
        <v>400</v>
      </c>
    </row>
    <row r="100" spans="1:6" x14ac:dyDescent="0.3">
      <c r="A100" s="12" t="s">
        <v>93</v>
      </c>
      <c r="B100" s="13" t="s">
        <v>94</v>
      </c>
      <c r="C100" s="28" t="s">
        <v>382</v>
      </c>
      <c r="D100" s="28" t="s">
        <v>383</v>
      </c>
      <c r="E100" s="28">
        <v>5</v>
      </c>
      <c r="F100" s="30" t="s">
        <v>440</v>
      </c>
    </row>
    <row r="101" spans="1:6" ht="28.8" x14ac:dyDescent="0.3">
      <c r="A101" s="12" t="s">
        <v>93</v>
      </c>
      <c r="B101" s="13" t="s">
        <v>94</v>
      </c>
      <c r="C101" s="28" t="s">
        <v>382</v>
      </c>
      <c r="D101" s="28" t="s">
        <v>601</v>
      </c>
      <c r="E101" s="28">
        <v>1</v>
      </c>
      <c r="F101" s="30" t="s">
        <v>448</v>
      </c>
    </row>
    <row r="102" spans="1:6" x14ac:dyDescent="0.3">
      <c r="A102" s="12" t="s">
        <v>93</v>
      </c>
      <c r="B102" s="13" t="s">
        <v>94</v>
      </c>
      <c r="C102" s="28" t="s">
        <v>382</v>
      </c>
      <c r="D102" s="28" t="s">
        <v>415</v>
      </c>
      <c r="E102" s="28">
        <v>1</v>
      </c>
      <c r="F102" s="30" t="s">
        <v>449</v>
      </c>
    </row>
    <row r="103" spans="1:6" x14ac:dyDescent="0.3">
      <c r="A103" s="12" t="s">
        <v>93</v>
      </c>
      <c r="B103" s="13" t="s">
        <v>94</v>
      </c>
      <c r="C103" s="28" t="s">
        <v>382</v>
      </c>
      <c r="D103" s="28" t="s">
        <v>419</v>
      </c>
      <c r="E103" s="28">
        <v>0.5</v>
      </c>
      <c r="F103" s="30" t="s">
        <v>450</v>
      </c>
    </row>
    <row r="104" spans="1:6" x14ac:dyDescent="0.3">
      <c r="A104" s="12" t="s">
        <v>95</v>
      </c>
      <c r="B104" s="13" t="s">
        <v>96</v>
      </c>
      <c r="C104" s="28" t="s">
        <v>386</v>
      </c>
      <c r="D104" s="28" t="s">
        <v>383</v>
      </c>
      <c r="E104" s="28">
        <v>40</v>
      </c>
      <c r="F104" s="30" t="s">
        <v>442</v>
      </c>
    </row>
    <row r="105" spans="1:6" ht="57.6" x14ac:dyDescent="0.3">
      <c r="A105" s="12" t="s">
        <v>95</v>
      </c>
      <c r="B105" s="13" t="s">
        <v>96</v>
      </c>
      <c r="C105" s="28" t="s">
        <v>386</v>
      </c>
      <c r="D105" s="28" t="s">
        <v>601</v>
      </c>
      <c r="E105" s="28">
        <v>40</v>
      </c>
      <c r="F105" s="30" t="s">
        <v>451</v>
      </c>
    </row>
    <row r="106" spans="1:6" ht="57.6" x14ac:dyDescent="0.3">
      <c r="A106" s="12" t="s">
        <v>95</v>
      </c>
      <c r="B106" s="13" t="s">
        <v>96</v>
      </c>
      <c r="C106" s="28" t="s">
        <v>386</v>
      </c>
      <c r="D106" s="28" t="s">
        <v>415</v>
      </c>
      <c r="E106" s="28">
        <v>40</v>
      </c>
      <c r="F106" s="30" t="s">
        <v>451</v>
      </c>
    </row>
    <row r="107" spans="1:6" ht="57.6" x14ac:dyDescent="0.3">
      <c r="A107" s="12" t="s">
        <v>95</v>
      </c>
      <c r="B107" s="13" t="s">
        <v>96</v>
      </c>
      <c r="C107" s="28" t="s">
        <v>386</v>
      </c>
      <c r="D107" s="28" t="s">
        <v>419</v>
      </c>
      <c r="E107" s="28">
        <v>40</v>
      </c>
      <c r="F107" s="30" t="s">
        <v>451</v>
      </c>
    </row>
    <row r="108" spans="1:6" x14ac:dyDescent="0.3">
      <c r="A108" s="12" t="s">
        <v>97</v>
      </c>
      <c r="B108" s="13" t="s">
        <v>98</v>
      </c>
      <c r="C108" s="28" t="s">
        <v>420</v>
      </c>
      <c r="D108" s="28" t="s">
        <v>419</v>
      </c>
      <c r="E108" s="28">
        <v>700</v>
      </c>
      <c r="F108" s="30" t="s">
        <v>440</v>
      </c>
    </row>
    <row r="109" spans="1:6" x14ac:dyDescent="0.3">
      <c r="A109" s="12" t="s">
        <v>99</v>
      </c>
      <c r="B109" s="13" t="s">
        <v>100</v>
      </c>
      <c r="C109" s="28" t="s">
        <v>386</v>
      </c>
      <c r="D109" s="28" t="s">
        <v>383</v>
      </c>
      <c r="E109" s="28">
        <v>100</v>
      </c>
      <c r="F109" s="30" t="s">
        <v>512</v>
      </c>
    </row>
    <row r="110" spans="1:6" x14ac:dyDescent="0.3">
      <c r="A110" s="12" t="s">
        <v>99</v>
      </c>
      <c r="B110" s="13" t="s">
        <v>100</v>
      </c>
      <c r="C110" s="28" t="s">
        <v>386</v>
      </c>
      <c r="D110" s="28" t="s">
        <v>601</v>
      </c>
      <c r="E110" s="28">
        <v>3</v>
      </c>
      <c r="F110" s="30" t="s">
        <v>378</v>
      </c>
    </row>
    <row r="111" spans="1:6" x14ac:dyDescent="0.3">
      <c r="A111" s="12" t="s">
        <v>99</v>
      </c>
      <c r="B111" s="13" t="s">
        <v>100</v>
      </c>
      <c r="C111" s="28" t="s">
        <v>386</v>
      </c>
      <c r="D111" s="28" t="s">
        <v>415</v>
      </c>
      <c r="E111" s="28">
        <v>3</v>
      </c>
      <c r="F111" s="30" t="s">
        <v>378</v>
      </c>
    </row>
    <row r="112" spans="1:6" x14ac:dyDescent="0.3">
      <c r="A112" s="12" t="s">
        <v>99</v>
      </c>
      <c r="B112" s="13" t="s">
        <v>100</v>
      </c>
      <c r="C112" s="28" t="s">
        <v>386</v>
      </c>
      <c r="D112" s="28" t="s">
        <v>419</v>
      </c>
      <c r="E112" s="28">
        <v>3</v>
      </c>
      <c r="F112" s="30" t="s">
        <v>378</v>
      </c>
    </row>
    <row r="113" spans="1:7" x14ac:dyDescent="0.3">
      <c r="A113" s="12" t="s">
        <v>99</v>
      </c>
      <c r="B113" s="13" t="s">
        <v>100</v>
      </c>
      <c r="C113" s="28" t="s">
        <v>386</v>
      </c>
      <c r="D113" s="28" t="s">
        <v>417</v>
      </c>
      <c r="E113" s="28">
        <v>1</v>
      </c>
      <c r="F113" s="30" t="s">
        <v>417</v>
      </c>
    </row>
    <row r="114" spans="1:7" x14ac:dyDescent="0.3">
      <c r="A114" s="12" t="s">
        <v>101</v>
      </c>
      <c r="B114" s="13" t="s">
        <v>102</v>
      </c>
      <c r="C114" s="28" t="s">
        <v>421</v>
      </c>
      <c r="D114" s="28" t="s">
        <v>419</v>
      </c>
      <c r="E114" s="28">
        <v>100</v>
      </c>
      <c r="F114" s="30" t="s">
        <v>378</v>
      </c>
    </row>
    <row r="115" spans="1:7" x14ac:dyDescent="0.3">
      <c r="A115" s="12" t="s">
        <v>103</v>
      </c>
      <c r="B115" s="13" t="s">
        <v>104</v>
      </c>
      <c r="C115" s="28" t="s">
        <v>420</v>
      </c>
      <c r="D115" s="28" t="s">
        <v>419</v>
      </c>
      <c r="E115" s="28">
        <v>100</v>
      </c>
      <c r="F115" s="30" t="s">
        <v>378</v>
      </c>
    </row>
    <row r="116" spans="1:7" ht="28.8" x14ac:dyDescent="0.3">
      <c r="A116" s="12" t="s">
        <v>105</v>
      </c>
      <c r="B116" s="13" t="s">
        <v>106</v>
      </c>
      <c r="C116" s="28" t="s">
        <v>389</v>
      </c>
      <c r="D116" s="28" t="s">
        <v>601</v>
      </c>
      <c r="E116" s="28">
        <v>20</v>
      </c>
      <c r="F116" s="30" t="s">
        <v>452</v>
      </c>
    </row>
    <row r="117" spans="1:7" ht="28.8" x14ac:dyDescent="0.3">
      <c r="A117" s="12" t="s">
        <v>105</v>
      </c>
      <c r="B117" s="13" t="s">
        <v>106</v>
      </c>
      <c r="C117" s="28" t="s">
        <v>389</v>
      </c>
      <c r="D117" s="28" t="s">
        <v>415</v>
      </c>
      <c r="E117" s="28">
        <v>20</v>
      </c>
      <c r="F117" s="30" t="s">
        <v>452</v>
      </c>
    </row>
    <row r="118" spans="1:7" ht="28.8" x14ac:dyDescent="0.3">
      <c r="A118" s="12" t="s">
        <v>105</v>
      </c>
      <c r="B118" s="13" t="s">
        <v>106</v>
      </c>
      <c r="C118" s="28" t="s">
        <v>389</v>
      </c>
      <c r="D118" s="28" t="s">
        <v>419</v>
      </c>
      <c r="E118" s="28">
        <v>20</v>
      </c>
      <c r="F118" s="30" t="s">
        <v>452</v>
      </c>
    </row>
    <row r="119" spans="1:7" x14ac:dyDescent="0.3">
      <c r="A119" s="12" t="s">
        <v>107</v>
      </c>
      <c r="B119" s="13" t="s">
        <v>108</v>
      </c>
      <c r="C119" s="28" t="s">
        <v>420</v>
      </c>
      <c r="D119" s="28" t="s">
        <v>419</v>
      </c>
      <c r="E119" s="28">
        <v>30</v>
      </c>
      <c r="F119" s="30" t="s">
        <v>440</v>
      </c>
    </row>
    <row r="120" spans="1:7" s="6" customFormat="1" x14ac:dyDescent="0.3">
      <c r="A120" s="12" t="s">
        <v>109</v>
      </c>
      <c r="B120" s="13" t="s">
        <v>110</v>
      </c>
      <c r="C120" s="28" t="s">
        <v>643</v>
      </c>
      <c r="D120" s="28" t="s">
        <v>601</v>
      </c>
      <c r="E120" s="28">
        <v>20</v>
      </c>
      <c r="F120" s="30" t="s">
        <v>398</v>
      </c>
      <c r="G120" s="157"/>
    </row>
    <row r="121" spans="1:7" s="6" customFormat="1" x14ac:dyDescent="0.3">
      <c r="A121" s="12" t="s">
        <v>109</v>
      </c>
      <c r="B121" s="13" t="s">
        <v>110</v>
      </c>
      <c r="C121" s="28" t="s">
        <v>643</v>
      </c>
      <c r="D121" s="28" t="s">
        <v>415</v>
      </c>
      <c r="E121" s="28">
        <v>2</v>
      </c>
      <c r="F121" s="30" t="s">
        <v>398</v>
      </c>
      <c r="G121" s="157"/>
    </row>
    <row r="122" spans="1:7" s="6" customFormat="1" ht="28.8" x14ac:dyDescent="0.3">
      <c r="A122" s="12" t="s">
        <v>109</v>
      </c>
      <c r="B122" s="13" t="s">
        <v>110</v>
      </c>
      <c r="C122" s="28" t="s">
        <v>643</v>
      </c>
      <c r="D122" s="28" t="s">
        <v>419</v>
      </c>
      <c r="E122" s="28">
        <v>1</v>
      </c>
      <c r="F122" s="30" t="s">
        <v>593</v>
      </c>
      <c r="G122" s="157"/>
    </row>
    <row r="123" spans="1:7" s="6" customFormat="1" x14ac:dyDescent="0.3">
      <c r="A123" s="12" t="s">
        <v>109</v>
      </c>
      <c r="B123" s="13" t="s">
        <v>110</v>
      </c>
      <c r="C123" s="28" t="s">
        <v>643</v>
      </c>
      <c r="D123" s="28" t="s">
        <v>417</v>
      </c>
      <c r="E123" s="28">
        <v>6</v>
      </c>
      <c r="F123" s="30" t="s">
        <v>417</v>
      </c>
      <c r="G123" s="157"/>
    </row>
    <row r="124" spans="1:7" x14ac:dyDescent="0.3">
      <c r="A124" s="12" t="s">
        <v>111</v>
      </c>
      <c r="B124" s="13" t="s">
        <v>112</v>
      </c>
      <c r="C124" s="28" t="s">
        <v>387</v>
      </c>
      <c r="D124" s="28" t="s">
        <v>383</v>
      </c>
      <c r="E124" s="28">
        <v>2</v>
      </c>
      <c r="F124" s="30" t="s">
        <v>435</v>
      </c>
    </row>
    <row r="125" spans="1:7" x14ac:dyDescent="0.3">
      <c r="A125" s="12" t="s">
        <v>111</v>
      </c>
      <c r="B125" s="13" t="s">
        <v>112</v>
      </c>
      <c r="C125" s="28" t="s">
        <v>387</v>
      </c>
      <c r="D125" s="28" t="s">
        <v>601</v>
      </c>
      <c r="E125" s="28">
        <v>0.6</v>
      </c>
      <c r="F125" s="30" t="s">
        <v>435</v>
      </c>
    </row>
    <row r="126" spans="1:7" x14ac:dyDescent="0.3">
      <c r="A126" s="12" t="s">
        <v>111</v>
      </c>
      <c r="B126" s="13" t="s">
        <v>112</v>
      </c>
      <c r="C126" s="28" t="s">
        <v>387</v>
      </c>
      <c r="D126" s="28" t="s">
        <v>415</v>
      </c>
      <c r="E126" s="28">
        <v>0.6</v>
      </c>
      <c r="F126" s="30" t="s">
        <v>435</v>
      </c>
    </row>
    <row r="127" spans="1:7" x14ac:dyDescent="0.3">
      <c r="A127" s="12" t="s">
        <v>111</v>
      </c>
      <c r="B127" s="13" t="s">
        <v>112</v>
      </c>
      <c r="C127" s="28" t="s">
        <v>387</v>
      </c>
      <c r="D127" s="28" t="s">
        <v>419</v>
      </c>
      <c r="E127" s="28">
        <v>0.6</v>
      </c>
      <c r="F127" s="30" t="s">
        <v>435</v>
      </c>
    </row>
    <row r="128" spans="1:7" x14ac:dyDescent="0.3">
      <c r="A128" s="12" t="s">
        <v>113</v>
      </c>
      <c r="B128" s="13" t="s">
        <v>114</v>
      </c>
      <c r="C128" s="28" t="s">
        <v>388</v>
      </c>
      <c r="D128" s="28" t="s">
        <v>383</v>
      </c>
      <c r="E128" s="28">
        <v>0.9</v>
      </c>
      <c r="F128" s="30" t="s">
        <v>435</v>
      </c>
    </row>
    <row r="129" spans="1:6" x14ac:dyDescent="0.3">
      <c r="A129" s="12" t="s">
        <v>113</v>
      </c>
      <c r="B129" s="13" t="s">
        <v>114</v>
      </c>
      <c r="C129" s="28" t="s">
        <v>388</v>
      </c>
      <c r="D129" s="28" t="s">
        <v>601</v>
      </c>
      <c r="E129" s="28">
        <v>0.4</v>
      </c>
      <c r="F129" s="30" t="s">
        <v>435</v>
      </c>
    </row>
    <row r="130" spans="1:6" x14ac:dyDescent="0.3">
      <c r="A130" s="12" t="s">
        <v>113</v>
      </c>
      <c r="B130" s="13" t="s">
        <v>114</v>
      </c>
      <c r="C130" s="28" t="s">
        <v>388</v>
      </c>
      <c r="D130" s="28" t="s">
        <v>415</v>
      </c>
      <c r="E130" s="28">
        <v>0.4</v>
      </c>
      <c r="F130" s="30" t="s">
        <v>435</v>
      </c>
    </row>
    <row r="131" spans="1:6" x14ac:dyDescent="0.3">
      <c r="A131" s="12" t="s">
        <v>113</v>
      </c>
      <c r="B131" s="13" t="s">
        <v>114</v>
      </c>
      <c r="C131" s="28" t="s">
        <v>388</v>
      </c>
      <c r="D131" s="28" t="s">
        <v>419</v>
      </c>
      <c r="E131" s="28">
        <v>0.4</v>
      </c>
      <c r="F131" s="30" t="s">
        <v>435</v>
      </c>
    </row>
    <row r="132" spans="1:6" x14ac:dyDescent="0.3">
      <c r="A132" s="12" t="s">
        <v>115</v>
      </c>
      <c r="B132" s="13" t="s">
        <v>116</v>
      </c>
      <c r="C132" s="28" t="s">
        <v>421</v>
      </c>
      <c r="D132" s="28" t="s">
        <v>419</v>
      </c>
      <c r="E132" s="28">
        <v>20000</v>
      </c>
      <c r="F132" s="30" t="s">
        <v>400</v>
      </c>
    </row>
    <row r="133" spans="1:6" x14ac:dyDescent="0.3">
      <c r="A133" s="12" t="s">
        <v>117</v>
      </c>
      <c r="B133" s="13" t="s">
        <v>118</v>
      </c>
      <c r="C133" s="28" t="s">
        <v>420</v>
      </c>
      <c r="D133" s="28" t="s">
        <v>419</v>
      </c>
      <c r="E133" s="28">
        <v>100</v>
      </c>
      <c r="F133" s="30" t="s">
        <v>400</v>
      </c>
    </row>
    <row r="134" spans="1:6" x14ac:dyDescent="0.3">
      <c r="A134" s="12" t="s">
        <v>558</v>
      </c>
      <c r="B134" s="13" t="s">
        <v>119</v>
      </c>
      <c r="C134" s="28" t="s">
        <v>389</v>
      </c>
      <c r="D134" s="28" t="s">
        <v>601</v>
      </c>
      <c r="E134" s="28">
        <v>200</v>
      </c>
      <c r="F134" s="30" t="s">
        <v>440</v>
      </c>
    </row>
    <row r="135" spans="1:6" x14ac:dyDescent="0.3">
      <c r="A135" s="12" t="s">
        <v>558</v>
      </c>
      <c r="B135" s="13" t="s">
        <v>119</v>
      </c>
      <c r="C135" s="28" t="s">
        <v>389</v>
      </c>
      <c r="D135" s="28" t="s">
        <v>415</v>
      </c>
      <c r="E135" s="28">
        <v>200</v>
      </c>
      <c r="F135" s="30" t="s">
        <v>440</v>
      </c>
    </row>
    <row r="136" spans="1:6" x14ac:dyDescent="0.3">
      <c r="A136" s="12" t="s">
        <v>558</v>
      </c>
      <c r="B136" s="13" t="s">
        <v>119</v>
      </c>
      <c r="C136" s="28" t="s">
        <v>389</v>
      </c>
      <c r="D136" s="28" t="s">
        <v>419</v>
      </c>
      <c r="E136" s="28">
        <v>200</v>
      </c>
      <c r="F136" s="30" t="s">
        <v>440</v>
      </c>
    </row>
    <row r="137" spans="1:6" x14ac:dyDescent="0.3">
      <c r="A137" s="12" t="s">
        <v>120</v>
      </c>
      <c r="B137" s="13" t="s">
        <v>121</v>
      </c>
      <c r="C137" s="28" t="s">
        <v>420</v>
      </c>
      <c r="D137" s="28" t="s">
        <v>419</v>
      </c>
      <c r="E137" s="28">
        <v>300</v>
      </c>
      <c r="F137" s="30" t="s">
        <v>400</v>
      </c>
    </row>
    <row r="138" spans="1:6" x14ac:dyDescent="0.3">
      <c r="A138" s="12" t="s">
        <v>122</v>
      </c>
      <c r="B138" s="13" t="s">
        <v>123</v>
      </c>
      <c r="C138" s="28" t="s">
        <v>389</v>
      </c>
      <c r="D138" s="28" t="s">
        <v>383</v>
      </c>
      <c r="E138" s="28">
        <v>3</v>
      </c>
      <c r="F138" s="30" t="s">
        <v>439</v>
      </c>
    </row>
    <row r="139" spans="1:6" x14ac:dyDescent="0.3">
      <c r="A139" s="12" t="s">
        <v>122</v>
      </c>
      <c r="B139" s="13" t="s">
        <v>123</v>
      </c>
      <c r="C139" s="28" t="s">
        <v>389</v>
      </c>
      <c r="D139" s="28" t="s">
        <v>601</v>
      </c>
      <c r="E139" s="28">
        <v>3</v>
      </c>
      <c r="F139" s="30" t="s">
        <v>439</v>
      </c>
    </row>
    <row r="140" spans="1:6" ht="28.8" x14ac:dyDescent="0.3">
      <c r="A140" s="12" t="s">
        <v>122</v>
      </c>
      <c r="B140" s="13" t="s">
        <v>123</v>
      </c>
      <c r="C140" s="28" t="s">
        <v>389</v>
      </c>
      <c r="D140" s="28" t="s">
        <v>415</v>
      </c>
      <c r="E140" s="28">
        <v>3</v>
      </c>
      <c r="F140" s="30" t="s">
        <v>453</v>
      </c>
    </row>
    <row r="141" spans="1:6" x14ac:dyDescent="0.3">
      <c r="A141" s="12" t="s">
        <v>122</v>
      </c>
      <c r="B141" s="13" t="s">
        <v>123</v>
      </c>
      <c r="C141" s="28" t="s">
        <v>389</v>
      </c>
      <c r="D141" s="28" t="s">
        <v>419</v>
      </c>
      <c r="E141" s="28">
        <v>1</v>
      </c>
      <c r="F141" s="30" t="s">
        <v>400</v>
      </c>
    </row>
    <row r="142" spans="1:6" x14ac:dyDescent="0.3">
      <c r="A142" s="12" t="s">
        <v>533</v>
      </c>
      <c r="B142" s="13" t="s">
        <v>531</v>
      </c>
      <c r="C142" s="28" t="s">
        <v>545</v>
      </c>
      <c r="D142" s="28" t="s">
        <v>383</v>
      </c>
      <c r="E142" s="28">
        <v>3</v>
      </c>
      <c r="F142" s="30" t="s">
        <v>439</v>
      </c>
    </row>
    <row r="143" spans="1:6" x14ac:dyDescent="0.3">
      <c r="A143" s="12" t="s">
        <v>533</v>
      </c>
      <c r="B143" s="13" t="s">
        <v>531</v>
      </c>
      <c r="C143" s="28" t="s">
        <v>545</v>
      </c>
      <c r="D143" s="28" t="s">
        <v>601</v>
      </c>
      <c r="E143" s="28">
        <v>3</v>
      </c>
      <c r="F143" s="30" t="s">
        <v>439</v>
      </c>
    </row>
    <row r="144" spans="1:6" ht="28.8" x14ac:dyDescent="0.3">
      <c r="A144" s="12" t="s">
        <v>533</v>
      </c>
      <c r="B144" s="13" t="s">
        <v>531</v>
      </c>
      <c r="C144" s="28" t="s">
        <v>545</v>
      </c>
      <c r="D144" s="28" t="s">
        <v>415</v>
      </c>
      <c r="E144" s="28">
        <v>3</v>
      </c>
      <c r="F144" s="30" t="s">
        <v>453</v>
      </c>
    </row>
    <row r="145" spans="1:7" x14ac:dyDescent="0.3">
      <c r="A145" s="12" t="s">
        <v>533</v>
      </c>
      <c r="B145" s="13" t="s">
        <v>531</v>
      </c>
      <c r="C145" s="28" t="s">
        <v>545</v>
      </c>
      <c r="D145" s="28" t="s">
        <v>419</v>
      </c>
      <c r="E145" s="28">
        <v>1</v>
      </c>
      <c r="F145" s="30" t="s">
        <v>400</v>
      </c>
    </row>
    <row r="146" spans="1:7" ht="28.8" x14ac:dyDescent="0.3">
      <c r="A146" s="12" t="s">
        <v>534</v>
      </c>
      <c r="B146" s="13" t="s">
        <v>532</v>
      </c>
      <c r="C146" s="28" t="s">
        <v>545</v>
      </c>
      <c r="D146" s="28" t="s">
        <v>383</v>
      </c>
      <c r="E146" s="28">
        <v>3</v>
      </c>
      <c r="F146" s="30" t="s">
        <v>439</v>
      </c>
    </row>
    <row r="147" spans="1:7" ht="28.8" x14ac:dyDescent="0.3">
      <c r="A147" s="12" t="s">
        <v>534</v>
      </c>
      <c r="B147" s="13" t="s">
        <v>532</v>
      </c>
      <c r="C147" s="28" t="s">
        <v>545</v>
      </c>
      <c r="D147" s="28" t="s">
        <v>601</v>
      </c>
      <c r="E147" s="28">
        <v>3</v>
      </c>
      <c r="F147" s="30" t="s">
        <v>439</v>
      </c>
    </row>
    <row r="148" spans="1:7" ht="28.8" x14ac:dyDescent="0.3">
      <c r="A148" s="12" t="s">
        <v>534</v>
      </c>
      <c r="B148" s="13" t="s">
        <v>532</v>
      </c>
      <c r="C148" s="28" t="s">
        <v>545</v>
      </c>
      <c r="D148" s="28" t="s">
        <v>415</v>
      </c>
      <c r="E148" s="28">
        <v>3</v>
      </c>
      <c r="F148" s="30" t="s">
        <v>453</v>
      </c>
    </row>
    <row r="149" spans="1:7" ht="28.8" x14ac:dyDescent="0.3">
      <c r="A149" s="12" t="s">
        <v>534</v>
      </c>
      <c r="B149" s="13" t="s">
        <v>532</v>
      </c>
      <c r="C149" s="28" t="s">
        <v>545</v>
      </c>
      <c r="D149" s="28" t="s">
        <v>419</v>
      </c>
      <c r="E149" s="28">
        <v>1</v>
      </c>
      <c r="F149" s="30" t="s">
        <v>400</v>
      </c>
    </row>
    <row r="150" spans="1:7" s="94" customFormat="1" x14ac:dyDescent="0.3">
      <c r="A150" s="12" t="s">
        <v>124</v>
      </c>
      <c r="B150" s="13" t="s">
        <v>125</v>
      </c>
      <c r="C150" s="28" t="s">
        <v>420</v>
      </c>
      <c r="D150" s="28" t="s">
        <v>419</v>
      </c>
      <c r="E150" s="28">
        <v>100</v>
      </c>
      <c r="F150" s="30" t="s">
        <v>454</v>
      </c>
      <c r="G150" s="42"/>
    </row>
    <row r="151" spans="1:7" ht="57.6" x14ac:dyDescent="0.3">
      <c r="A151" s="12" t="s">
        <v>536</v>
      </c>
      <c r="B151" s="13" t="s">
        <v>535</v>
      </c>
      <c r="C151" s="28" t="s">
        <v>545</v>
      </c>
      <c r="D151" s="28" t="s">
        <v>419</v>
      </c>
      <c r="E151" s="28">
        <v>3</v>
      </c>
      <c r="F151" s="134" t="s">
        <v>573</v>
      </c>
    </row>
    <row r="152" spans="1:7" s="42" customFormat="1" ht="28.8" x14ac:dyDescent="0.3">
      <c r="A152" s="12" t="s">
        <v>537</v>
      </c>
      <c r="B152" s="13" t="s">
        <v>538</v>
      </c>
      <c r="C152" s="28" t="s">
        <v>545</v>
      </c>
      <c r="D152" s="28" t="s">
        <v>383</v>
      </c>
      <c r="E152" s="28">
        <v>3</v>
      </c>
      <c r="F152" s="30" t="s">
        <v>439</v>
      </c>
    </row>
    <row r="153" spans="1:7" s="42" customFormat="1" ht="28.8" x14ac:dyDescent="0.3">
      <c r="A153" s="12" t="s">
        <v>537</v>
      </c>
      <c r="B153" s="13" t="s">
        <v>538</v>
      </c>
      <c r="C153" s="28" t="s">
        <v>545</v>
      </c>
      <c r="D153" s="28" t="s">
        <v>601</v>
      </c>
      <c r="E153" s="28">
        <v>3</v>
      </c>
      <c r="F153" s="30" t="s">
        <v>439</v>
      </c>
    </row>
    <row r="154" spans="1:7" s="42" customFormat="1" ht="28.8" x14ac:dyDescent="0.3">
      <c r="A154" s="12" t="s">
        <v>537</v>
      </c>
      <c r="B154" s="13" t="s">
        <v>538</v>
      </c>
      <c r="C154" s="28" t="s">
        <v>545</v>
      </c>
      <c r="D154" s="28" t="s">
        <v>415</v>
      </c>
      <c r="E154" s="28">
        <v>3</v>
      </c>
      <c r="F154" s="30" t="s">
        <v>453</v>
      </c>
    </row>
    <row r="155" spans="1:7" s="42" customFormat="1" ht="28.8" x14ac:dyDescent="0.3">
      <c r="A155" s="12" t="s">
        <v>537</v>
      </c>
      <c r="B155" s="13" t="s">
        <v>538</v>
      </c>
      <c r="C155" s="28" t="s">
        <v>545</v>
      </c>
      <c r="D155" s="28" t="s">
        <v>419</v>
      </c>
      <c r="E155" s="28">
        <v>1</v>
      </c>
      <c r="F155" s="30" t="s">
        <v>400</v>
      </c>
    </row>
    <row r="156" spans="1:7" s="42" customFormat="1" ht="28.8" x14ac:dyDescent="0.3">
      <c r="A156" s="12" t="s">
        <v>539</v>
      </c>
      <c r="B156" s="13" t="s">
        <v>540</v>
      </c>
      <c r="C156" s="28" t="s">
        <v>545</v>
      </c>
      <c r="D156" s="28" t="s">
        <v>383</v>
      </c>
      <c r="E156" s="28">
        <v>3</v>
      </c>
      <c r="F156" s="30" t="s">
        <v>439</v>
      </c>
    </row>
    <row r="157" spans="1:7" s="42" customFormat="1" ht="28.8" x14ac:dyDescent="0.3">
      <c r="A157" s="12" t="s">
        <v>539</v>
      </c>
      <c r="B157" s="13" t="s">
        <v>540</v>
      </c>
      <c r="C157" s="28" t="s">
        <v>545</v>
      </c>
      <c r="D157" s="28" t="s">
        <v>601</v>
      </c>
      <c r="E157" s="28">
        <v>3</v>
      </c>
      <c r="F157" s="30" t="s">
        <v>439</v>
      </c>
    </row>
    <row r="158" spans="1:7" s="42" customFormat="1" ht="28.8" x14ac:dyDescent="0.3">
      <c r="A158" s="12" t="s">
        <v>539</v>
      </c>
      <c r="B158" s="13" t="s">
        <v>540</v>
      </c>
      <c r="C158" s="28" t="s">
        <v>545</v>
      </c>
      <c r="D158" s="28" t="s">
        <v>415</v>
      </c>
      <c r="E158" s="28">
        <v>3</v>
      </c>
      <c r="F158" s="30" t="s">
        <v>453</v>
      </c>
    </row>
    <row r="159" spans="1:7" s="42" customFormat="1" ht="28.8" x14ac:dyDescent="0.3">
      <c r="A159" s="12" t="s">
        <v>539</v>
      </c>
      <c r="B159" s="13" t="s">
        <v>540</v>
      </c>
      <c r="C159" s="28" t="s">
        <v>545</v>
      </c>
      <c r="D159" s="28" t="s">
        <v>419</v>
      </c>
      <c r="E159" s="28">
        <v>1</v>
      </c>
      <c r="F159" s="30" t="s">
        <v>400</v>
      </c>
    </row>
    <row r="160" spans="1:7" s="42" customFormat="1" ht="28.8" x14ac:dyDescent="0.3">
      <c r="A160" s="12" t="s">
        <v>542</v>
      </c>
      <c r="B160" s="13" t="s">
        <v>541</v>
      </c>
      <c r="C160" s="28" t="s">
        <v>545</v>
      </c>
      <c r="D160" s="28" t="s">
        <v>383</v>
      </c>
      <c r="E160" s="28">
        <v>3</v>
      </c>
      <c r="F160" s="30" t="s">
        <v>439</v>
      </c>
    </row>
    <row r="161" spans="1:6" s="42" customFormat="1" ht="28.8" x14ac:dyDescent="0.3">
      <c r="A161" s="12" t="s">
        <v>542</v>
      </c>
      <c r="B161" s="13" t="s">
        <v>541</v>
      </c>
      <c r="C161" s="28" t="s">
        <v>545</v>
      </c>
      <c r="D161" s="28" t="s">
        <v>601</v>
      </c>
      <c r="E161" s="28">
        <v>3</v>
      </c>
      <c r="F161" s="30" t="s">
        <v>439</v>
      </c>
    </row>
    <row r="162" spans="1:6" s="42" customFormat="1" ht="28.8" x14ac:dyDescent="0.3">
      <c r="A162" s="12" t="s">
        <v>542</v>
      </c>
      <c r="B162" s="13" t="s">
        <v>541</v>
      </c>
      <c r="C162" s="28" t="s">
        <v>545</v>
      </c>
      <c r="D162" s="28" t="s">
        <v>415</v>
      </c>
      <c r="E162" s="28">
        <v>3</v>
      </c>
      <c r="F162" s="30" t="s">
        <v>453</v>
      </c>
    </row>
    <row r="163" spans="1:6" s="42" customFormat="1" ht="28.8" x14ac:dyDescent="0.3">
      <c r="A163" s="12" t="s">
        <v>542</v>
      </c>
      <c r="B163" s="13" t="s">
        <v>541</v>
      </c>
      <c r="C163" s="28" t="s">
        <v>545</v>
      </c>
      <c r="D163" s="28" t="s">
        <v>419</v>
      </c>
      <c r="E163" s="28">
        <v>1</v>
      </c>
      <c r="F163" s="30" t="s">
        <v>400</v>
      </c>
    </row>
    <row r="164" spans="1:6" s="42" customFormat="1" ht="57.6" x14ac:dyDescent="0.3">
      <c r="A164" s="12" t="s">
        <v>543</v>
      </c>
      <c r="B164" s="13" t="s">
        <v>546</v>
      </c>
      <c r="C164" s="28" t="s">
        <v>545</v>
      </c>
      <c r="D164" s="28" t="s">
        <v>383</v>
      </c>
      <c r="E164" s="28">
        <v>3</v>
      </c>
      <c r="F164" s="30" t="s">
        <v>439</v>
      </c>
    </row>
    <row r="165" spans="1:6" s="42" customFormat="1" ht="57.6" x14ac:dyDescent="0.3">
      <c r="A165" s="12" t="s">
        <v>543</v>
      </c>
      <c r="B165" s="13" t="s">
        <v>546</v>
      </c>
      <c r="C165" s="28" t="s">
        <v>545</v>
      </c>
      <c r="D165" s="28" t="s">
        <v>601</v>
      </c>
      <c r="E165" s="28">
        <v>3</v>
      </c>
      <c r="F165" s="30" t="s">
        <v>439</v>
      </c>
    </row>
    <row r="166" spans="1:6" s="42" customFormat="1" ht="57.6" x14ac:dyDescent="0.3">
      <c r="A166" s="12" t="s">
        <v>543</v>
      </c>
      <c r="B166" s="13" t="s">
        <v>546</v>
      </c>
      <c r="C166" s="28" t="s">
        <v>545</v>
      </c>
      <c r="D166" s="28" t="s">
        <v>415</v>
      </c>
      <c r="E166" s="28">
        <v>3</v>
      </c>
      <c r="F166" s="30" t="s">
        <v>453</v>
      </c>
    </row>
    <row r="167" spans="1:6" s="42" customFormat="1" ht="57.6" x14ac:dyDescent="0.3">
      <c r="A167" s="12" t="s">
        <v>543</v>
      </c>
      <c r="B167" s="13" t="s">
        <v>546</v>
      </c>
      <c r="C167" s="28" t="s">
        <v>545</v>
      </c>
      <c r="D167" s="28" t="s">
        <v>419</v>
      </c>
      <c r="E167" s="28">
        <v>1</v>
      </c>
      <c r="F167" s="30" t="s">
        <v>400</v>
      </c>
    </row>
    <row r="168" spans="1:6" s="42" customFormat="1" ht="57.6" x14ac:dyDescent="0.3">
      <c r="A168" s="12" t="s">
        <v>543</v>
      </c>
      <c r="B168" s="13" t="s">
        <v>551</v>
      </c>
      <c r="C168" s="28" t="s">
        <v>545</v>
      </c>
      <c r="D168" s="28" t="s">
        <v>419</v>
      </c>
      <c r="E168" s="28">
        <v>3</v>
      </c>
      <c r="F168" s="134" t="s">
        <v>573</v>
      </c>
    </row>
    <row r="169" spans="1:6" s="42" customFormat="1" ht="57.6" x14ac:dyDescent="0.3">
      <c r="A169" s="12" t="s">
        <v>544</v>
      </c>
      <c r="B169" s="13" t="s">
        <v>548</v>
      </c>
      <c r="C169" s="28" t="s">
        <v>545</v>
      </c>
      <c r="D169" s="28" t="s">
        <v>383</v>
      </c>
      <c r="E169" s="28">
        <v>3</v>
      </c>
      <c r="F169" s="30" t="s">
        <v>439</v>
      </c>
    </row>
    <row r="170" spans="1:6" s="42" customFormat="1" ht="57.6" x14ac:dyDescent="0.3">
      <c r="A170" s="12" t="s">
        <v>544</v>
      </c>
      <c r="B170" s="13" t="s">
        <v>548</v>
      </c>
      <c r="C170" s="28" t="s">
        <v>545</v>
      </c>
      <c r="D170" s="28" t="s">
        <v>601</v>
      </c>
      <c r="E170" s="28">
        <v>3</v>
      </c>
      <c r="F170" s="30" t="s">
        <v>439</v>
      </c>
    </row>
    <row r="171" spans="1:6" s="42" customFormat="1" ht="57.6" x14ac:dyDescent="0.3">
      <c r="A171" s="12" t="s">
        <v>544</v>
      </c>
      <c r="B171" s="13" t="s">
        <v>548</v>
      </c>
      <c r="C171" s="28" t="s">
        <v>545</v>
      </c>
      <c r="D171" s="28" t="s">
        <v>415</v>
      </c>
      <c r="E171" s="28">
        <v>3</v>
      </c>
      <c r="F171" s="30" t="s">
        <v>453</v>
      </c>
    </row>
    <row r="172" spans="1:6" s="42" customFormat="1" ht="57.6" x14ac:dyDescent="0.3">
      <c r="A172" s="12" t="s">
        <v>544</v>
      </c>
      <c r="B172" s="13" t="s">
        <v>548</v>
      </c>
      <c r="C172" s="28" t="s">
        <v>545</v>
      </c>
      <c r="D172" s="28" t="s">
        <v>419</v>
      </c>
      <c r="E172" s="28">
        <v>1</v>
      </c>
      <c r="F172" s="30" t="s">
        <v>400</v>
      </c>
    </row>
    <row r="173" spans="1:6" s="42" customFormat="1" ht="57.6" x14ac:dyDescent="0.3">
      <c r="A173" s="12" t="s">
        <v>544</v>
      </c>
      <c r="B173" s="13" t="s">
        <v>549</v>
      </c>
      <c r="C173" s="28" t="s">
        <v>545</v>
      </c>
      <c r="D173" s="28" t="s">
        <v>419</v>
      </c>
      <c r="E173" s="28">
        <v>3</v>
      </c>
      <c r="F173" s="134" t="s">
        <v>573</v>
      </c>
    </row>
    <row r="174" spans="1:6" s="42" customFormat="1" ht="28.8" x14ac:dyDescent="0.3">
      <c r="A174" s="12" t="s">
        <v>559</v>
      </c>
      <c r="B174" s="13" t="s">
        <v>126</v>
      </c>
      <c r="C174" s="28" t="s">
        <v>409</v>
      </c>
      <c r="D174" s="28" t="s">
        <v>601</v>
      </c>
      <c r="E174" s="28">
        <v>20</v>
      </c>
      <c r="F174" s="30" t="s">
        <v>455</v>
      </c>
    </row>
    <row r="175" spans="1:6" s="42" customFormat="1" ht="28.8" x14ac:dyDescent="0.3">
      <c r="A175" s="12" t="s">
        <v>559</v>
      </c>
      <c r="B175" s="13" t="s">
        <v>126</v>
      </c>
      <c r="C175" s="28" t="s">
        <v>409</v>
      </c>
      <c r="D175" s="28" t="s">
        <v>415</v>
      </c>
      <c r="E175" s="28">
        <v>20</v>
      </c>
      <c r="F175" s="30" t="s">
        <v>455</v>
      </c>
    </row>
    <row r="176" spans="1:6" s="42" customFormat="1" ht="28.8" x14ac:dyDescent="0.3">
      <c r="A176" s="12" t="s">
        <v>559</v>
      </c>
      <c r="B176" s="13" t="s">
        <v>126</v>
      </c>
      <c r="C176" s="28" t="s">
        <v>409</v>
      </c>
      <c r="D176" s="28" t="s">
        <v>419</v>
      </c>
      <c r="E176" s="28">
        <v>20</v>
      </c>
      <c r="F176" s="30" t="s">
        <v>455</v>
      </c>
    </row>
    <row r="177" spans="1:6" s="42" customFormat="1" x14ac:dyDescent="0.3">
      <c r="A177" s="12" t="s">
        <v>127</v>
      </c>
      <c r="B177" s="13" t="s">
        <v>128</v>
      </c>
      <c r="C177" s="28" t="s">
        <v>420</v>
      </c>
      <c r="D177" s="28" t="s">
        <v>419</v>
      </c>
      <c r="E177" s="28">
        <v>10</v>
      </c>
      <c r="F177" s="30" t="s">
        <v>378</v>
      </c>
    </row>
    <row r="178" spans="1:6" s="157" customFormat="1" ht="57.6" x14ac:dyDescent="0.3">
      <c r="A178" s="12" t="s">
        <v>129</v>
      </c>
      <c r="B178" s="13" t="s">
        <v>130</v>
      </c>
      <c r="C178" s="28" t="s">
        <v>643</v>
      </c>
      <c r="D178" s="28" t="s">
        <v>601</v>
      </c>
      <c r="E178" s="28">
        <v>10</v>
      </c>
      <c r="F178" s="30" t="s">
        <v>597</v>
      </c>
    </row>
    <row r="179" spans="1:6" s="157" customFormat="1" ht="43.2" x14ac:dyDescent="0.3">
      <c r="A179" s="12" t="s">
        <v>129</v>
      </c>
      <c r="B179" s="13" t="s">
        <v>130</v>
      </c>
      <c r="C179" s="28" t="s">
        <v>643</v>
      </c>
      <c r="D179" s="28" t="s">
        <v>415</v>
      </c>
      <c r="E179" s="28">
        <v>10</v>
      </c>
      <c r="F179" s="30" t="s">
        <v>598</v>
      </c>
    </row>
    <row r="180" spans="1:6" s="157" customFormat="1" ht="43.2" x14ac:dyDescent="0.3">
      <c r="A180" s="12" t="s">
        <v>129</v>
      </c>
      <c r="B180" s="13" t="s">
        <v>130</v>
      </c>
      <c r="C180" s="28" t="s">
        <v>643</v>
      </c>
      <c r="D180" s="28" t="s">
        <v>419</v>
      </c>
      <c r="E180" s="28">
        <v>9</v>
      </c>
      <c r="F180" s="30" t="s">
        <v>598</v>
      </c>
    </row>
    <row r="181" spans="1:6" s="157" customFormat="1" x14ac:dyDescent="0.3">
      <c r="A181" s="12" t="s">
        <v>129</v>
      </c>
      <c r="B181" s="13" t="s">
        <v>130</v>
      </c>
      <c r="C181" s="28" t="s">
        <v>592</v>
      </c>
      <c r="D181" s="28" t="s">
        <v>417</v>
      </c>
      <c r="E181" s="28">
        <v>0.03</v>
      </c>
      <c r="F181" s="30" t="s">
        <v>417</v>
      </c>
    </row>
    <row r="182" spans="1:6" s="42" customFormat="1" x14ac:dyDescent="0.3">
      <c r="A182" s="12" t="s">
        <v>131</v>
      </c>
      <c r="B182" s="13" t="s">
        <v>132</v>
      </c>
      <c r="C182" s="28" t="s">
        <v>382</v>
      </c>
      <c r="D182" s="28" t="s">
        <v>383</v>
      </c>
      <c r="E182" s="28">
        <v>20</v>
      </c>
      <c r="F182" s="30" t="s">
        <v>440</v>
      </c>
    </row>
    <row r="183" spans="1:6" s="42" customFormat="1" x14ac:dyDescent="0.3">
      <c r="A183" s="12" t="s">
        <v>131</v>
      </c>
      <c r="B183" s="13" t="s">
        <v>132</v>
      </c>
      <c r="C183" s="28" t="s">
        <v>382</v>
      </c>
      <c r="D183" s="28" t="s">
        <v>601</v>
      </c>
      <c r="E183" s="28">
        <v>20</v>
      </c>
      <c r="F183" s="30" t="s">
        <v>440</v>
      </c>
    </row>
    <row r="184" spans="1:6" s="42" customFormat="1" x14ac:dyDescent="0.3">
      <c r="A184" s="12" t="s">
        <v>131</v>
      </c>
      <c r="B184" s="13" t="s">
        <v>132</v>
      </c>
      <c r="C184" s="28" t="s">
        <v>382</v>
      </c>
      <c r="D184" s="28" t="s">
        <v>415</v>
      </c>
      <c r="E184" s="28">
        <v>20</v>
      </c>
      <c r="F184" s="30" t="s">
        <v>440</v>
      </c>
    </row>
    <row r="185" spans="1:6" s="42" customFormat="1" x14ac:dyDescent="0.3">
      <c r="A185" s="12" t="s">
        <v>131</v>
      </c>
      <c r="B185" s="13" t="s">
        <v>132</v>
      </c>
      <c r="C185" s="28" t="s">
        <v>382</v>
      </c>
      <c r="D185" s="28" t="s">
        <v>419</v>
      </c>
      <c r="E185" s="28">
        <v>20</v>
      </c>
      <c r="F185" s="30" t="s">
        <v>440</v>
      </c>
    </row>
    <row r="186" spans="1:6" s="42" customFormat="1" x14ac:dyDescent="0.3">
      <c r="A186" s="12" t="s">
        <v>133</v>
      </c>
      <c r="B186" s="13" t="s">
        <v>134</v>
      </c>
      <c r="C186" s="28" t="s">
        <v>420</v>
      </c>
      <c r="D186" s="28" t="s">
        <v>419</v>
      </c>
      <c r="E186" s="28">
        <v>200</v>
      </c>
      <c r="F186" s="30" t="s">
        <v>440</v>
      </c>
    </row>
    <row r="187" spans="1:6" s="42" customFormat="1" x14ac:dyDescent="0.3">
      <c r="A187" s="12" t="s">
        <v>135</v>
      </c>
      <c r="B187" s="13" t="s">
        <v>136</v>
      </c>
      <c r="C187" s="28" t="s">
        <v>420</v>
      </c>
      <c r="D187" s="28" t="s">
        <v>419</v>
      </c>
      <c r="E187" s="28">
        <v>600</v>
      </c>
      <c r="F187" s="30" t="s">
        <v>378</v>
      </c>
    </row>
    <row r="188" spans="1:6" s="42" customFormat="1" ht="28.8" x14ac:dyDescent="0.3">
      <c r="A188" s="12" t="s">
        <v>137</v>
      </c>
      <c r="B188" s="13" t="s">
        <v>456</v>
      </c>
      <c r="C188" s="28" t="s">
        <v>600</v>
      </c>
      <c r="D188" s="28" t="s">
        <v>601</v>
      </c>
      <c r="E188" s="28">
        <v>50</v>
      </c>
      <c r="F188" s="30" t="s">
        <v>457</v>
      </c>
    </row>
    <row r="189" spans="1:6" s="42" customFormat="1" ht="28.8" x14ac:dyDescent="0.3">
      <c r="A189" s="12" t="s">
        <v>137</v>
      </c>
      <c r="B189" s="13" t="s">
        <v>456</v>
      </c>
      <c r="C189" s="28" t="s">
        <v>600</v>
      </c>
      <c r="D189" s="28" t="s">
        <v>415</v>
      </c>
      <c r="E189" s="28">
        <v>50</v>
      </c>
      <c r="F189" s="30" t="s">
        <v>457</v>
      </c>
    </row>
    <row r="190" spans="1:6" s="42" customFormat="1" ht="28.8" x14ac:dyDescent="0.3">
      <c r="A190" s="12" t="s">
        <v>137</v>
      </c>
      <c r="B190" s="13" t="s">
        <v>456</v>
      </c>
      <c r="C190" s="28" t="s">
        <v>600</v>
      </c>
      <c r="D190" s="28" t="s">
        <v>419</v>
      </c>
      <c r="E190" s="28">
        <v>50</v>
      </c>
      <c r="F190" s="30" t="s">
        <v>457</v>
      </c>
    </row>
    <row r="191" spans="1:6" s="42" customFormat="1" x14ac:dyDescent="0.3">
      <c r="A191" s="12" t="s">
        <v>138</v>
      </c>
      <c r="B191" s="13" t="s">
        <v>139</v>
      </c>
      <c r="C191" s="28" t="s">
        <v>420</v>
      </c>
      <c r="D191" s="28" t="s">
        <v>417</v>
      </c>
      <c r="E191" s="28">
        <v>0.8</v>
      </c>
      <c r="F191" s="30" t="s">
        <v>417</v>
      </c>
    </row>
    <row r="192" spans="1:6" s="42" customFormat="1" x14ac:dyDescent="0.3">
      <c r="A192" s="12" t="s">
        <v>140</v>
      </c>
      <c r="B192" s="13" t="s">
        <v>141</v>
      </c>
      <c r="C192" s="28" t="s">
        <v>408</v>
      </c>
      <c r="D192" s="28" t="s">
        <v>419</v>
      </c>
      <c r="E192" s="28">
        <v>500</v>
      </c>
      <c r="F192" s="30" t="s">
        <v>400</v>
      </c>
    </row>
    <row r="193" spans="1:6" s="42" customFormat="1" x14ac:dyDescent="0.3">
      <c r="A193" s="12" t="s">
        <v>142</v>
      </c>
      <c r="B193" s="13" t="s">
        <v>143</v>
      </c>
      <c r="C193" s="28" t="s">
        <v>420</v>
      </c>
      <c r="D193" s="28" t="s">
        <v>417</v>
      </c>
      <c r="E193" s="28">
        <v>1</v>
      </c>
      <c r="F193" s="30" t="s">
        <v>417</v>
      </c>
    </row>
    <row r="194" spans="1:6" s="42" customFormat="1" x14ac:dyDescent="0.3">
      <c r="A194" s="12" t="s">
        <v>144</v>
      </c>
      <c r="B194" s="13" t="s">
        <v>145</v>
      </c>
      <c r="C194" s="28" t="s">
        <v>420</v>
      </c>
      <c r="D194" s="28" t="s">
        <v>417</v>
      </c>
      <c r="E194" s="28">
        <v>1</v>
      </c>
      <c r="F194" s="30" t="s">
        <v>417</v>
      </c>
    </row>
    <row r="195" spans="1:6" s="42" customFormat="1" x14ac:dyDescent="0.3">
      <c r="A195" s="12" t="s">
        <v>146</v>
      </c>
      <c r="B195" s="13" t="s">
        <v>147</v>
      </c>
      <c r="C195" s="28" t="s">
        <v>420</v>
      </c>
      <c r="D195" s="28" t="s">
        <v>417</v>
      </c>
      <c r="E195" s="28">
        <v>1</v>
      </c>
      <c r="F195" s="30" t="s">
        <v>417</v>
      </c>
    </row>
    <row r="196" spans="1:6" s="42" customFormat="1" x14ac:dyDescent="0.3">
      <c r="A196" s="12" t="s">
        <v>148</v>
      </c>
      <c r="B196" s="13" t="s">
        <v>149</v>
      </c>
      <c r="C196" s="28" t="s">
        <v>406</v>
      </c>
      <c r="D196" s="28" t="s">
        <v>601</v>
      </c>
      <c r="E196" s="28">
        <v>400</v>
      </c>
      <c r="F196" s="30" t="s">
        <v>435</v>
      </c>
    </row>
    <row r="197" spans="1:6" s="42" customFormat="1" x14ac:dyDescent="0.3">
      <c r="A197" s="12" t="s">
        <v>148</v>
      </c>
      <c r="B197" s="13" t="s">
        <v>149</v>
      </c>
      <c r="C197" s="28" t="s">
        <v>406</v>
      </c>
      <c r="D197" s="28" t="s">
        <v>415</v>
      </c>
      <c r="E197" s="28">
        <v>400</v>
      </c>
      <c r="F197" s="30" t="s">
        <v>435</v>
      </c>
    </row>
    <row r="198" spans="1:6" s="42" customFormat="1" x14ac:dyDescent="0.3">
      <c r="A198" s="12" t="s">
        <v>148</v>
      </c>
      <c r="B198" s="13" t="s">
        <v>149</v>
      </c>
      <c r="C198" s="28" t="s">
        <v>406</v>
      </c>
      <c r="D198" s="28" t="s">
        <v>419</v>
      </c>
      <c r="E198" s="28">
        <v>80</v>
      </c>
      <c r="F198" s="30" t="s">
        <v>435</v>
      </c>
    </row>
    <row r="199" spans="1:6" s="42" customFormat="1" x14ac:dyDescent="0.3">
      <c r="A199" s="12" t="s">
        <v>150</v>
      </c>
      <c r="B199" s="13" t="s">
        <v>151</v>
      </c>
      <c r="C199" s="28" t="s">
        <v>386</v>
      </c>
      <c r="D199" s="28" t="s">
        <v>601</v>
      </c>
      <c r="E199" s="28">
        <v>200</v>
      </c>
      <c r="F199" s="30" t="s">
        <v>378</v>
      </c>
    </row>
    <row r="200" spans="1:6" s="42" customFormat="1" x14ac:dyDescent="0.3">
      <c r="A200" s="12" t="s">
        <v>150</v>
      </c>
      <c r="B200" s="13" t="s">
        <v>151</v>
      </c>
      <c r="C200" s="28" t="s">
        <v>386</v>
      </c>
      <c r="D200" s="28" t="s">
        <v>415</v>
      </c>
      <c r="E200" s="28">
        <v>200</v>
      </c>
      <c r="F200" s="30" t="s">
        <v>378</v>
      </c>
    </row>
    <row r="201" spans="1:6" s="42" customFormat="1" x14ac:dyDescent="0.3">
      <c r="A201" s="12" t="s">
        <v>150</v>
      </c>
      <c r="B201" s="13" t="s">
        <v>151</v>
      </c>
      <c r="C201" s="28" t="s">
        <v>386</v>
      </c>
      <c r="D201" s="28" t="s">
        <v>419</v>
      </c>
      <c r="E201" s="28">
        <v>60</v>
      </c>
      <c r="F201" s="30" t="s">
        <v>436</v>
      </c>
    </row>
    <row r="202" spans="1:6" s="42" customFormat="1" x14ac:dyDescent="0.3">
      <c r="A202" s="12" t="s">
        <v>150</v>
      </c>
      <c r="B202" s="13" t="s">
        <v>151</v>
      </c>
      <c r="C202" s="28" t="s">
        <v>386</v>
      </c>
      <c r="D202" s="28" t="s">
        <v>417</v>
      </c>
      <c r="E202" s="28">
        <v>1</v>
      </c>
      <c r="F202" s="30" t="s">
        <v>417</v>
      </c>
    </row>
    <row r="203" spans="1:6" s="42" customFormat="1" x14ac:dyDescent="0.3">
      <c r="A203" s="12" t="s">
        <v>152</v>
      </c>
      <c r="B203" s="13" t="s">
        <v>153</v>
      </c>
      <c r="C203" s="28" t="s">
        <v>389</v>
      </c>
      <c r="D203" s="28" t="s">
        <v>601</v>
      </c>
      <c r="E203" s="28">
        <v>20</v>
      </c>
      <c r="F203" s="30" t="s">
        <v>378</v>
      </c>
    </row>
    <row r="204" spans="1:6" s="42" customFormat="1" x14ac:dyDescent="0.3">
      <c r="A204" s="12" t="s">
        <v>152</v>
      </c>
      <c r="B204" s="13" t="s">
        <v>153</v>
      </c>
      <c r="C204" s="28" t="s">
        <v>389</v>
      </c>
      <c r="D204" s="28" t="s">
        <v>415</v>
      </c>
      <c r="E204" s="28">
        <v>10</v>
      </c>
      <c r="F204" s="30" t="s">
        <v>401</v>
      </c>
    </row>
    <row r="205" spans="1:6" s="42" customFormat="1" x14ac:dyDescent="0.3">
      <c r="A205" s="12" t="s">
        <v>152</v>
      </c>
      <c r="B205" s="13" t="s">
        <v>153</v>
      </c>
      <c r="C205" s="28" t="s">
        <v>389</v>
      </c>
      <c r="D205" s="28" t="s">
        <v>419</v>
      </c>
      <c r="E205" s="28">
        <v>6</v>
      </c>
      <c r="F205" s="30" t="s">
        <v>401</v>
      </c>
    </row>
    <row r="206" spans="1:6" s="42" customFormat="1" x14ac:dyDescent="0.3">
      <c r="A206" s="12" t="s">
        <v>154</v>
      </c>
      <c r="B206" s="13" t="s">
        <v>155</v>
      </c>
      <c r="C206" s="28" t="s">
        <v>600</v>
      </c>
      <c r="D206" s="28" t="s">
        <v>415</v>
      </c>
      <c r="E206" s="28">
        <v>50</v>
      </c>
      <c r="F206" s="30" t="s">
        <v>399</v>
      </c>
    </row>
    <row r="207" spans="1:6" s="42" customFormat="1" x14ac:dyDescent="0.3">
      <c r="A207" s="12" t="s">
        <v>154</v>
      </c>
      <c r="B207" s="13" t="s">
        <v>155</v>
      </c>
      <c r="C207" s="28" t="s">
        <v>600</v>
      </c>
      <c r="D207" s="28" t="s">
        <v>419</v>
      </c>
      <c r="E207" s="28">
        <v>9</v>
      </c>
      <c r="F207" s="30" t="s">
        <v>399</v>
      </c>
    </row>
    <row r="208" spans="1:6" s="42" customFormat="1" x14ac:dyDescent="0.3">
      <c r="A208" s="12" t="s">
        <v>156</v>
      </c>
      <c r="B208" s="13" t="s">
        <v>458</v>
      </c>
      <c r="C208" s="28" t="s">
        <v>600</v>
      </c>
      <c r="D208" s="28" t="s">
        <v>415</v>
      </c>
      <c r="E208" s="28">
        <v>200</v>
      </c>
      <c r="F208" s="30" t="s">
        <v>378</v>
      </c>
    </row>
    <row r="209" spans="1:6" s="42" customFormat="1" x14ac:dyDescent="0.3">
      <c r="A209" s="12" t="s">
        <v>156</v>
      </c>
      <c r="B209" s="13" t="s">
        <v>458</v>
      </c>
      <c r="C209" s="28" t="s">
        <v>600</v>
      </c>
      <c r="D209" s="28" t="s">
        <v>419</v>
      </c>
      <c r="E209" s="28">
        <v>200</v>
      </c>
      <c r="F209" s="30" t="s">
        <v>378</v>
      </c>
    </row>
    <row r="210" spans="1:6" s="42" customFormat="1" ht="28.8" x14ac:dyDescent="0.3">
      <c r="A210" s="12" t="s">
        <v>157</v>
      </c>
      <c r="B210" s="13" t="s">
        <v>158</v>
      </c>
      <c r="C210" s="28" t="s">
        <v>408</v>
      </c>
      <c r="D210" s="28" t="s">
        <v>601</v>
      </c>
      <c r="E210" s="28">
        <v>20</v>
      </c>
      <c r="F210" s="30" t="s">
        <v>452</v>
      </c>
    </row>
    <row r="211" spans="1:6" s="42" customFormat="1" ht="28.8" x14ac:dyDescent="0.3">
      <c r="A211" s="12" t="s">
        <v>157</v>
      </c>
      <c r="B211" s="13" t="s">
        <v>158</v>
      </c>
      <c r="C211" s="28" t="s">
        <v>408</v>
      </c>
      <c r="D211" s="28" t="s">
        <v>415</v>
      </c>
      <c r="E211" s="28">
        <v>20</v>
      </c>
      <c r="F211" s="30" t="s">
        <v>452</v>
      </c>
    </row>
    <row r="212" spans="1:6" s="42" customFormat="1" ht="28.8" x14ac:dyDescent="0.3">
      <c r="A212" s="12" t="s">
        <v>157</v>
      </c>
      <c r="B212" s="13" t="s">
        <v>158</v>
      </c>
      <c r="C212" s="28" t="s">
        <v>408</v>
      </c>
      <c r="D212" s="28" t="s">
        <v>419</v>
      </c>
      <c r="E212" s="28">
        <v>20</v>
      </c>
      <c r="F212" s="30" t="s">
        <v>452</v>
      </c>
    </row>
    <row r="213" spans="1:6" s="42" customFormat="1" ht="57.6" x14ac:dyDescent="0.3">
      <c r="A213" s="12" t="s">
        <v>159</v>
      </c>
      <c r="B213" s="13" t="s">
        <v>160</v>
      </c>
      <c r="C213" s="28" t="s">
        <v>391</v>
      </c>
      <c r="D213" s="28" t="s">
        <v>419</v>
      </c>
      <c r="E213" s="28">
        <v>5</v>
      </c>
      <c r="F213" s="134" t="s">
        <v>573</v>
      </c>
    </row>
    <row r="214" spans="1:6" s="42" customFormat="1" x14ac:dyDescent="0.3">
      <c r="A214" s="12" t="s">
        <v>161</v>
      </c>
      <c r="B214" s="13" t="s">
        <v>162</v>
      </c>
      <c r="C214" s="28" t="s">
        <v>420</v>
      </c>
      <c r="D214" s="28" t="s">
        <v>419</v>
      </c>
      <c r="E214" s="28">
        <v>20</v>
      </c>
      <c r="F214" s="30" t="s">
        <v>399</v>
      </c>
    </row>
    <row r="215" spans="1:6" s="42" customFormat="1" x14ac:dyDescent="0.3">
      <c r="A215" s="12" t="s">
        <v>163</v>
      </c>
      <c r="B215" s="13" t="s">
        <v>164</v>
      </c>
      <c r="C215" s="28" t="s">
        <v>389</v>
      </c>
      <c r="D215" s="28" t="s">
        <v>601</v>
      </c>
      <c r="E215" s="28">
        <v>30</v>
      </c>
      <c r="F215" s="30" t="s">
        <v>459</v>
      </c>
    </row>
    <row r="216" spans="1:6" s="42" customFormat="1" x14ac:dyDescent="0.3">
      <c r="A216" s="12" t="s">
        <v>163</v>
      </c>
      <c r="B216" s="13" t="s">
        <v>164</v>
      </c>
      <c r="C216" s="28" t="s">
        <v>389</v>
      </c>
      <c r="D216" s="28" t="s">
        <v>415</v>
      </c>
      <c r="E216" s="28">
        <v>30</v>
      </c>
      <c r="F216" s="30" t="s">
        <v>459</v>
      </c>
    </row>
    <row r="217" spans="1:6" s="42" customFormat="1" x14ac:dyDescent="0.3">
      <c r="A217" s="12" t="s">
        <v>163</v>
      </c>
      <c r="B217" s="13" t="s">
        <v>164</v>
      </c>
      <c r="C217" s="28" t="s">
        <v>389</v>
      </c>
      <c r="D217" s="28" t="s">
        <v>419</v>
      </c>
      <c r="E217" s="28">
        <v>30</v>
      </c>
      <c r="F217" s="30" t="s">
        <v>459</v>
      </c>
    </row>
    <row r="218" spans="1:6" s="42" customFormat="1" x14ac:dyDescent="0.3">
      <c r="A218" s="12" t="s">
        <v>165</v>
      </c>
      <c r="B218" s="13" t="s">
        <v>166</v>
      </c>
      <c r="C218" s="28" t="s">
        <v>600</v>
      </c>
      <c r="D218" s="28" t="s">
        <v>601</v>
      </c>
      <c r="E218" s="28">
        <v>20</v>
      </c>
      <c r="F218" s="30" t="s">
        <v>440</v>
      </c>
    </row>
    <row r="219" spans="1:6" s="42" customFormat="1" x14ac:dyDescent="0.3">
      <c r="A219" s="12" t="s">
        <v>165</v>
      </c>
      <c r="B219" s="13" t="s">
        <v>166</v>
      </c>
      <c r="C219" s="28" t="s">
        <v>600</v>
      </c>
      <c r="D219" s="28" t="s">
        <v>415</v>
      </c>
      <c r="E219" s="28">
        <v>20</v>
      </c>
      <c r="F219" s="30" t="s">
        <v>440</v>
      </c>
    </row>
    <row r="220" spans="1:6" s="42" customFormat="1" x14ac:dyDescent="0.3">
      <c r="A220" s="12" t="s">
        <v>165</v>
      </c>
      <c r="B220" s="13" t="s">
        <v>166</v>
      </c>
      <c r="C220" s="28" t="s">
        <v>600</v>
      </c>
      <c r="D220" s="28" t="s">
        <v>419</v>
      </c>
      <c r="E220" s="28">
        <v>20</v>
      </c>
      <c r="F220" s="30" t="s">
        <v>440</v>
      </c>
    </row>
    <row r="221" spans="1:6" s="42" customFormat="1" x14ac:dyDescent="0.3">
      <c r="A221" s="12" t="s">
        <v>165</v>
      </c>
      <c r="B221" s="13" t="s">
        <v>166</v>
      </c>
      <c r="C221" s="28" t="s">
        <v>600</v>
      </c>
      <c r="D221" s="28" t="s">
        <v>417</v>
      </c>
      <c r="E221" s="28">
        <v>3</v>
      </c>
      <c r="F221" s="30" t="s">
        <v>417</v>
      </c>
    </row>
    <row r="222" spans="1:6" s="42" customFormat="1" x14ac:dyDescent="0.3">
      <c r="A222" s="12" t="s">
        <v>167</v>
      </c>
      <c r="B222" s="13" t="s">
        <v>168</v>
      </c>
      <c r="C222" s="28" t="s">
        <v>421</v>
      </c>
      <c r="D222" s="28" t="s">
        <v>417</v>
      </c>
      <c r="E222" s="28">
        <v>2</v>
      </c>
      <c r="F222" s="30" t="s">
        <v>417</v>
      </c>
    </row>
    <row r="223" spans="1:6" s="42" customFormat="1" ht="28.8" x14ac:dyDescent="0.3">
      <c r="A223" s="12" t="s">
        <v>169</v>
      </c>
      <c r="B223" s="13" t="s">
        <v>170</v>
      </c>
      <c r="C223" s="28" t="s">
        <v>389</v>
      </c>
      <c r="D223" s="28" t="s">
        <v>601</v>
      </c>
      <c r="E223" s="28">
        <v>0.2</v>
      </c>
      <c r="F223" s="30" t="s">
        <v>460</v>
      </c>
    </row>
    <row r="224" spans="1:6" s="42" customFormat="1" ht="28.8" x14ac:dyDescent="0.3">
      <c r="A224" s="12" t="s">
        <v>169</v>
      </c>
      <c r="B224" s="13" t="s">
        <v>170</v>
      </c>
      <c r="C224" s="28" t="s">
        <v>389</v>
      </c>
      <c r="D224" s="28" t="s">
        <v>415</v>
      </c>
      <c r="E224" s="28">
        <v>0.2</v>
      </c>
      <c r="F224" s="30" t="s">
        <v>460</v>
      </c>
    </row>
    <row r="225" spans="1:6" s="42" customFormat="1" ht="28.8" x14ac:dyDescent="0.3">
      <c r="A225" s="12" t="s">
        <v>169</v>
      </c>
      <c r="B225" s="13" t="s">
        <v>170</v>
      </c>
      <c r="C225" s="28" t="s">
        <v>389</v>
      </c>
      <c r="D225" s="28" t="s">
        <v>419</v>
      </c>
      <c r="E225" s="28">
        <v>0.2</v>
      </c>
      <c r="F225" s="30" t="s">
        <v>461</v>
      </c>
    </row>
    <row r="226" spans="1:6" s="42" customFormat="1" x14ac:dyDescent="0.3">
      <c r="A226" s="12" t="s">
        <v>169</v>
      </c>
      <c r="B226" s="13" t="s">
        <v>170</v>
      </c>
      <c r="C226" s="28" t="s">
        <v>389</v>
      </c>
      <c r="D226" s="28" t="s">
        <v>417</v>
      </c>
      <c r="E226" s="28">
        <v>6.0000000000000001E-3</v>
      </c>
      <c r="F226" s="30" t="s">
        <v>417</v>
      </c>
    </row>
    <row r="227" spans="1:6" s="42" customFormat="1" x14ac:dyDescent="0.3">
      <c r="A227" s="12" t="s">
        <v>171</v>
      </c>
      <c r="B227" s="13" t="s">
        <v>172</v>
      </c>
      <c r="C227" s="28" t="s">
        <v>386</v>
      </c>
      <c r="D227" s="28" t="s">
        <v>601</v>
      </c>
      <c r="E227" s="28">
        <v>200</v>
      </c>
      <c r="F227" s="30" t="s">
        <v>442</v>
      </c>
    </row>
    <row r="228" spans="1:6" s="42" customFormat="1" x14ac:dyDescent="0.3">
      <c r="A228" s="12" t="s">
        <v>171</v>
      </c>
      <c r="B228" s="13" t="s">
        <v>172</v>
      </c>
      <c r="C228" s="28" t="s">
        <v>386</v>
      </c>
      <c r="D228" s="28" t="s">
        <v>415</v>
      </c>
      <c r="E228" s="28">
        <v>200</v>
      </c>
      <c r="F228" s="30" t="s">
        <v>442</v>
      </c>
    </row>
    <row r="229" spans="1:6" s="42" customFormat="1" x14ac:dyDescent="0.3">
      <c r="A229" s="12" t="s">
        <v>171</v>
      </c>
      <c r="B229" s="13" t="s">
        <v>172</v>
      </c>
      <c r="C229" s="28" t="s">
        <v>386</v>
      </c>
      <c r="D229" s="28" t="s">
        <v>419</v>
      </c>
      <c r="E229" s="28">
        <v>200</v>
      </c>
      <c r="F229" s="30" t="s">
        <v>442</v>
      </c>
    </row>
    <row r="230" spans="1:6" s="42" customFormat="1" x14ac:dyDescent="0.3">
      <c r="A230" s="12" t="s">
        <v>173</v>
      </c>
      <c r="B230" s="13" t="s">
        <v>462</v>
      </c>
      <c r="C230" s="28" t="s">
        <v>382</v>
      </c>
      <c r="D230" s="28" t="s">
        <v>383</v>
      </c>
      <c r="E230" s="28">
        <v>20</v>
      </c>
      <c r="F230" s="30" t="s">
        <v>463</v>
      </c>
    </row>
    <row r="231" spans="1:6" s="42" customFormat="1" x14ac:dyDescent="0.3">
      <c r="A231" s="12" t="s">
        <v>173</v>
      </c>
      <c r="B231" s="13" t="s">
        <v>462</v>
      </c>
      <c r="C231" s="28" t="s">
        <v>382</v>
      </c>
      <c r="D231" s="28" t="s">
        <v>601</v>
      </c>
      <c r="E231" s="28">
        <v>20</v>
      </c>
      <c r="F231" s="30" t="s">
        <v>463</v>
      </c>
    </row>
    <row r="232" spans="1:6" s="42" customFormat="1" x14ac:dyDescent="0.3">
      <c r="A232" s="12" t="s">
        <v>173</v>
      </c>
      <c r="B232" s="13" t="s">
        <v>462</v>
      </c>
      <c r="C232" s="28" t="s">
        <v>382</v>
      </c>
      <c r="D232" s="28" t="s">
        <v>415</v>
      </c>
      <c r="E232" s="28">
        <v>20</v>
      </c>
      <c r="F232" s="30" t="s">
        <v>463</v>
      </c>
    </row>
    <row r="233" spans="1:6" s="42" customFormat="1" x14ac:dyDescent="0.3">
      <c r="A233" s="12" t="s">
        <v>173</v>
      </c>
      <c r="B233" s="13" t="s">
        <v>462</v>
      </c>
      <c r="C233" s="28" t="s">
        <v>382</v>
      </c>
      <c r="D233" s="28" t="s">
        <v>419</v>
      </c>
      <c r="E233" s="28">
        <v>20</v>
      </c>
      <c r="F233" s="30" t="s">
        <v>463</v>
      </c>
    </row>
    <row r="234" spans="1:6" s="42" customFormat="1" x14ac:dyDescent="0.3">
      <c r="A234" s="12" t="s">
        <v>173</v>
      </c>
      <c r="B234" s="13" t="s">
        <v>462</v>
      </c>
      <c r="C234" s="28" t="s">
        <v>382</v>
      </c>
      <c r="D234" s="28" t="s">
        <v>417</v>
      </c>
      <c r="E234" s="28">
        <v>7</v>
      </c>
      <c r="F234" s="30" t="s">
        <v>417</v>
      </c>
    </row>
    <row r="235" spans="1:6" s="42" customFormat="1" x14ac:dyDescent="0.3">
      <c r="A235" s="12" t="s">
        <v>175</v>
      </c>
      <c r="B235" s="13" t="s">
        <v>176</v>
      </c>
      <c r="C235" s="28" t="s">
        <v>420</v>
      </c>
      <c r="D235" s="28" t="s">
        <v>419</v>
      </c>
      <c r="E235" s="28">
        <v>6000</v>
      </c>
      <c r="F235" s="30" t="s">
        <v>400</v>
      </c>
    </row>
    <row r="236" spans="1:6" s="42" customFormat="1" x14ac:dyDescent="0.3">
      <c r="A236" s="12" t="s">
        <v>612</v>
      </c>
      <c r="B236" s="13" t="s">
        <v>614</v>
      </c>
      <c r="C236" s="28" t="s">
        <v>613</v>
      </c>
      <c r="D236" s="28" t="s">
        <v>601</v>
      </c>
      <c r="E236" s="28">
        <v>20</v>
      </c>
      <c r="F236" s="30" t="s">
        <v>378</v>
      </c>
    </row>
    <row r="237" spans="1:6" s="42" customFormat="1" x14ac:dyDescent="0.3">
      <c r="A237" s="12" t="s">
        <v>612</v>
      </c>
      <c r="B237" s="13" t="s">
        <v>614</v>
      </c>
      <c r="C237" s="28" t="s">
        <v>613</v>
      </c>
      <c r="D237" s="28" t="s">
        <v>415</v>
      </c>
      <c r="E237" s="28">
        <v>10</v>
      </c>
      <c r="F237" s="30" t="s">
        <v>378</v>
      </c>
    </row>
    <row r="238" spans="1:6" s="42" customFormat="1" x14ac:dyDescent="0.3">
      <c r="A238" s="12" t="s">
        <v>612</v>
      </c>
      <c r="B238" s="13" t="s">
        <v>614</v>
      </c>
      <c r="C238" s="28" t="s">
        <v>613</v>
      </c>
      <c r="D238" s="28" t="s">
        <v>419</v>
      </c>
      <c r="E238" s="28">
        <v>7</v>
      </c>
      <c r="F238" s="30" t="s">
        <v>378</v>
      </c>
    </row>
    <row r="239" spans="1:6" s="42" customFormat="1" ht="28.8" x14ac:dyDescent="0.3">
      <c r="A239" s="12" t="s">
        <v>177</v>
      </c>
      <c r="B239" s="13" t="s">
        <v>178</v>
      </c>
      <c r="C239" s="28" t="s">
        <v>382</v>
      </c>
      <c r="D239" s="28" t="s">
        <v>601</v>
      </c>
      <c r="E239" s="28">
        <v>600</v>
      </c>
      <c r="F239" s="30" t="s">
        <v>464</v>
      </c>
    </row>
    <row r="240" spans="1:6" s="42" customFormat="1" ht="28.8" x14ac:dyDescent="0.3">
      <c r="A240" s="12" t="s">
        <v>177</v>
      </c>
      <c r="B240" s="13" t="s">
        <v>178</v>
      </c>
      <c r="C240" s="28" t="s">
        <v>382</v>
      </c>
      <c r="D240" s="28" t="s">
        <v>415</v>
      </c>
      <c r="E240" s="28">
        <v>600</v>
      </c>
      <c r="F240" s="30" t="s">
        <v>464</v>
      </c>
    </row>
    <row r="241" spans="1:6" s="42" customFormat="1" x14ac:dyDescent="0.3">
      <c r="A241" s="12" t="s">
        <v>177</v>
      </c>
      <c r="B241" s="13" t="s">
        <v>178</v>
      </c>
      <c r="C241" s="28" t="s">
        <v>382</v>
      </c>
      <c r="D241" s="28" t="s">
        <v>419</v>
      </c>
      <c r="E241" s="28">
        <v>300</v>
      </c>
      <c r="F241" s="30" t="s">
        <v>378</v>
      </c>
    </row>
    <row r="242" spans="1:6" s="42" customFormat="1" ht="28.8" x14ac:dyDescent="0.3">
      <c r="A242" s="12" t="s">
        <v>179</v>
      </c>
      <c r="B242" s="13" t="s">
        <v>180</v>
      </c>
      <c r="C242" s="28" t="s">
        <v>388</v>
      </c>
      <c r="D242" s="28" t="s">
        <v>601</v>
      </c>
      <c r="E242" s="28">
        <v>600</v>
      </c>
      <c r="F242" s="30" t="s">
        <v>464</v>
      </c>
    </row>
    <row r="243" spans="1:6" s="42" customFormat="1" ht="28.8" x14ac:dyDescent="0.3">
      <c r="A243" s="12" t="s">
        <v>179</v>
      </c>
      <c r="B243" s="13" t="s">
        <v>180</v>
      </c>
      <c r="C243" s="28" t="s">
        <v>388</v>
      </c>
      <c r="D243" s="28" t="s">
        <v>415</v>
      </c>
      <c r="E243" s="28">
        <v>600</v>
      </c>
      <c r="F243" s="30" t="s">
        <v>464</v>
      </c>
    </row>
    <row r="244" spans="1:6" s="42" customFormat="1" ht="28.8" x14ac:dyDescent="0.3">
      <c r="A244" s="12" t="s">
        <v>179</v>
      </c>
      <c r="B244" s="13" t="s">
        <v>180</v>
      </c>
      <c r="C244" s="28" t="s">
        <v>388</v>
      </c>
      <c r="D244" s="28" t="s">
        <v>419</v>
      </c>
      <c r="E244" s="28">
        <v>300</v>
      </c>
      <c r="F244" s="30" t="s">
        <v>378</v>
      </c>
    </row>
    <row r="245" spans="1:6" s="42" customFormat="1" ht="28.8" x14ac:dyDescent="0.3">
      <c r="A245" s="12" t="s">
        <v>181</v>
      </c>
      <c r="B245" s="13" t="s">
        <v>182</v>
      </c>
      <c r="C245" s="28" t="s">
        <v>388</v>
      </c>
      <c r="D245" s="28" t="s">
        <v>601</v>
      </c>
      <c r="E245" s="28">
        <v>600</v>
      </c>
      <c r="F245" s="30" t="s">
        <v>464</v>
      </c>
    </row>
    <row r="246" spans="1:6" s="42" customFormat="1" ht="28.8" x14ac:dyDescent="0.3">
      <c r="A246" s="12" t="s">
        <v>181</v>
      </c>
      <c r="B246" s="13" t="s">
        <v>182</v>
      </c>
      <c r="C246" s="28" t="s">
        <v>388</v>
      </c>
      <c r="D246" s="28" t="s">
        <v>415</v>
      </c>
      <c r="E246" s="28">
        <v>600</v>
      </c>
      <c r="F246" s="30" t="s">
        <v>464</v>
      </c>
    </row>
    <row r="247" spans="1:6" s="42" customFormat="1" x14ac:dyDescent="0.3">
      <c r="A247" s="12" t="s">
        <v>181</v>
      </c>
      <c r="B247" s="13" t="s">
        <v>182</v>
      </c>
      <c r="C247" s="28" t="s">
        <v>388</v>
      </c>
      <c r="D247" s="28" t="s">
        <v>419</v>
      </c>
      <c r="E247" s="28">
        <v>300</v>
      </c>
      <c r="F247" s="30" t="s">
        <v>378</v>
      </c>
    </row>
    <row r="248" spans="1:6" s="42" customFormat="1" x14ac:dyDescent="0.3">
      <c r="A248" s="12" t="s">
        <v>183</v>
      </c>
      <c r="B248" s="13" t="s">
        <v>184</v>
      </c>
      <c r="C248" s="28" t="s">
        <v>420</v>
      </c>
      <c r="D248" s="28" t="s">
        <v>419</v>
      </c>
      <c r="E248" s="28">
        <v>100</v>
      </c>
      <c r="F248" s="30" t="s">
        <v>465</v>
      </c>
    </row>
    <row r="249" spans="1:6" s="42" customFormat="1" x14ac:dyDescent="0.3">
      <c r="A249" s="12" t="s">
        <v>185</v>
      </c>
      <c r="B249" s="13" t="s">
        <v>186</v>
      </c>
      <c r="C249" s="28" t="s">
        <v>421</v>
      </c>
      <c r="D249" s="28" t="s">
        <v>419</v>
      </c>
      <c r="E249" s="28">
        <v>70000</v>
      </c>
      <c r="F249" s="30" t="s">
        <v>401</v>
      </c>
    </row>
    <row r="250" spans="1:6" s="42" customFormat="1" x14ac:dyDescent="0.3">
      <c r="A250" s="12" t="s">
        <v>187</v>
      </c>
      <c r="B250" s="13" t="s">
        <v>188</v>
      </c>
      <c r="C250" s="28" t="s">
        <v>421</v>
      </c>
      <c r="D250" s="28" t="s">
        <v>419</v>
      </c>
      <c r="E250" s="28">
        <v>10</v>
      </c>
      <c r="F250" s="30" t="s">
        <v>418</v>
      </c>
    </row>
    <row r="251" spans="1:6" s="42" customFormat="1" x14ac:dyDescent="0.3">
      <c r="A251" s="12" t="s">
        <v>189</v>
      </c>
      <c r="B251" s="13" t="s">
        <v>190</v>
      </c>
      <c r="C251" s="28" t="s">
        <v>389</v>
      </c>
      <c r="D251" s="28" t="s">
        <v>601</v>
      </c>
      <c r="E251" s="28">
        <v>8</v>
      </c>
      <c r="F251" s="30" t="s">
        <v>440</v>
      </c>
    </row>
    <row r="252" spans="1:6" s="42" customFormat="1" x14ac:dyDescent="0.3">
      <c r="A252" s="12" t="s">
        <v>189</v>
      </c>
      <c r="B252" s="13" t="s">
        <v>190</v>
      </c>
      <c r="C252" s="28" t="s">
        <v>389</v>
      </c>
      <c r="D252" s="28" t="s">
        <v>415</v>
      </c>
      <c r="E252" s="28">
        <v>8</v>
      </c>
      <c r="F252" s="30" t="s">
        <v>440</v>
      </c>
    </row>
    <row r="253" spans="1:6" s="42" customFormat="1" x14ac:dyDescent="0.3">
      <c r="A253" s="12" t="s">
        <v>189</v>
      </c>
      <c r="B253" s="13" t="s">
        <v>190</v>
      </c>
      <c r="C253" s="28" t="s">
        <v>389</v>
      </c>
      <c r="D253" s="28" t="s">
        <v>419</v>
      </c>
      <c r="E253" s="28">
        <v>8</v>
      </c>
      <c r="F253" s="30" t="s">
        <v>440</v>
      </c>
    </row>
    <row r="254" spans="1:6" s="42" customFormat="1" ht="28.8" x14ac:dyDescent="0.3">
      <c r="A254" s="12" t="s">
        <v>191</v>
      </c>
      <c r="B254" s="13" t="s">
        <v>192</v>
      </c>
      <c r="C254" s="28" t="s">
        <v>386</v>
      </c>
      <c r="D254" s="28" t="s">
        <v>415</v>
      </c>
      <c r="E254" s="28">
        <v>300</v>
      </c>
      <c r="F254" s="30" t="s">
        <v>466</v>
      </c>
    </row>
    <row r="255" spans="1:6" s="42" customFormat="1" ht="28.8" x14ac:dyDescent="0.3">
      <c r="A255" s="12" t="s">
        <v>191</v>
      </c>
      <c r="B255" s="13" t="s">
        <v>192</v>
      </c>
      <c r="C255" s="28" t="s">
        <v>386</v>
      </c>
      <c r="D255" s="28" t="s">
        <v>419</v>
      </c>
      <c r="E255" s="28">
        <v>100</v>
      </c>
      <c r="F255" s="30" t="s">
        <v>466</v>
      </c>
    </row>
    <row r="256" spans="1:6" s="42" customFormat="1" x14ac:dyDescent="0.3">
      <c r="A256" s="12" t="s">
        <v>191</v>
      </c>
      <c r="B256" s="13" t="s">
        <v>192</v>
      </c>
      <c r="C256" s="28" t="s">
        <v>386</v>
      </c>
      <c r="D256" s="28" t="s">
        <v>417</v>
      </c>
      <c r="E256" s="28">
        <v>1</v>
      </c>
      <c r="F256" s="30" t="s">
        <v>417</v>
      </c>
    </row>
    <row r="257" spans="1:6" s="42" customFormat="1" x14ac:dyDescent="0.3">
      <c r="A257" s="12" t="s">
        <v>193</v>
      </c>
      <c r="B257" s="13" t="s">
        <v>194</v>
      </c>
      <c r="C257" s="28" t="s">
        <v>421</v>
      </c>
      <c r="D257" s="28" t="s">
        <v>419</v>
      </c>
      <c r="E257" s="28">
        <v>0.3</v>
      </c>
      <c r="F257" s="30" t="s">
        <v>435</v>
      </c>
    </row>
    <row r="258" spans="1:6" s="42" customFormat="1" ht="28.8" x14ac:dyDescent="0.3">
      <c r="A258" s="12" t="s">
        <v>565</v>
      </c>
      <c r="B258" s="13" t="s">
        <v>195</v>
      </c>
      <c r="C258" s="28" t="s">
        <v>600</v>
      </c>
      <c r="D258" s="28" t="s">
        <v>601</v>
      </c>
      <c r="E258" s="28">
        <v>5.0000000000000001E-4</v>
      </c>
      <c r="F258" s="30" t="s">
        <v>467</v>
      </c>
    </row>
    <row r="259" spans="1:6" s="42" customFormat="1" x14ac:dyDescent="0.3">
      <c r="A259" s="12" t="s">
        <v>565</v>
      </c>
      <c r="B259" s="13" t="s">
        <v>195</v>
      </c>
      <c r="C259" s="28" t="s">
        <v>600</v>
      </c>
      <c r="D259" s="28" t="s">
        <v>415</v>
      </c>
      <c r="E259" s="28">
        <v>2.0000000000000001E-4</v>
      </c>
      <c r="F259" s="30" t="s">
        <v>440</v>
      </c>
    </row>
    <row r="260" spans="1:6" s="42" customFormat="1" x14ac:dyDescent="0.3">
      <c r="A260" s="12" t="s">
        <v>565</v>
      </c>
      <c r="B260" s="13" t="s">
        <v>195</v>
      </c>
      <c r="C260" s="28" t="s">
        <v>600</v>
      </c>
      <c r="D260" s="28" t="s">
        <v>419</v>
      </c>
      <c r="E260" s="28">
        <v>2.0000000000000001E-4</v>
      </c>
      <c r="F260" s="30" t="s">
        <v>440</v>
      </c>
    </row>
    <row r="261" spans="1:6" s="42" customFormat="1" x14ac:dyDescent="0.3">
      <c r="A261" s="12" t="s">
        <v>196</v>
      </c>
      <c r="B261" s="13" t="s">
        <v>468</v>
      </c>
      <c r="C261" s="28" t="s">
        <v>600</v>
      </c>
      <c r="D261" s="28" t="s">
        <v>601</v>
      </c>
      <c r="E261" s="28">
        <v>40</v>
      </c>
      <c r="F261" s="30" t="s">
        <v>436</v>
      </c>
    </row>
    <row r="262" spans="1:6" s="42" customFormat="1" x14ac:dyDescent="0.3">
      <c r="A262" s="12" t="s">
        <v>196</v>
      </c>
      <c r="B262" s="13" t="s">
        <v>468</v>
      </c>
      <c r="C262" s="28" t="s">
        <v>600</v>
      </c>
      <c r="D262" s="28" t="s">
        <v>415</v>
      </c>
      <c r="E262" s="28">
        <v>40</v>
      </c>
      <c r="F262" s="30" t="s">
        <v>436</v>
      </c>
    </row>
    <row r="263" spans="1:6" s="42" customFormat="1" x14ac:dyDescent="0.3">
      <c r="A263" s="12" t="s">
        <v>196</v>
      </c>
      <c r="B263" s="13" t="s">
        <v>468</v>
      </c>
      <c r="C263" s="28" t="s">
        <v>600</v>
      </c>
      <c r="D263" s="28" t="s">
        <v>419</v>
      </c>
      <c r="E263" s="28">
        <v>40</v>
      </c>
      <c r="F263" s="30" t="s">
        <v>436</v>
      </c>
    </row>
    <row r="264" spans="1:6" s="42" customFormat="1" x14ac:dyDescent="0.3">
      <c r="A264" s="12" t="s">
        <v>197</v>
      </c>
      <c r="B264" s="13" t="s">
        <v>198</v>
      </c>
      <c r="C264" s="28" t="s">
        <v>389</v>
      </c>
      <c r="D264" s="28" t="s">
        <v>383</v>
      </c>
      <c r="E264" s="28">
        <v>300</v>
      </c>
      <c r="F264" s="30" t="s">
        <v>435</v>
      </c>
    </row>
    <row r="265" spans="1:6" s="42" customFormat="1" ht="28.8" x14ac:dyDescent="0.3">
      <c r="A265" s="12" t="s">
        <v>197</v>
      </c>
      <c r="B265" s="13" t="s">
        <v>198</v>
      </c>
      <c r="C265" s="28" t="s">
        <v>389</v>
      </c>
      <c r="D265" s="28" t="s">
        <v>601</v>
      </c>
      <c r="E265" s="28">
        <v>300</v>
      </c>
      <c r="F265" s="30" t="s">
        <v>469</v>
      </c>
    </row>
    <row r="266" spans="1:6" s="42" customFormat="1" x14ac:dyDescent="0.3">
      <c r="A266" s="12" t="s">
        <v>197</v>
      </c>
      <c r="B266" s="13" t="s">
        <v>198</v>
      </c>
      <c r="C266" s="28" t="s">
        <v>389</v>
      </c>
      <c r="D266" s="28" t="s">
        <v>415</v>
      </c>
      <c r="E266" s="28">
        <v>90</v>
      </c>
      <c r="F266" s="30" t="s">
        <v>413</v>
      </c>
    </row>
    <row r="267" spans="1:6" s="42" customFormat="1" x14ac:dyDescent="0.3">
      <c r="A267" s="12" t="s">
        <v>197</v>
      </c>
      <c r="B267" s="13" t="s">
        <v>198</v>
      </c>
      <c r="C267" s="28" t="s">
        <v>389</v>
      </c>
      <c r="D267" s="28" t="s">
        <v>419</v>
      </c>
      <c r="E267" s="28">
        <v>40</v>
      </c>
      <c r="F267" s="30" t="s">
        <v>413</v>
      </c>
    </row>
    <row r="268" spans="1:6" s="42" customFormat="1" x14ac:dyDescent="0.3">
      <c r="A268" s="12" t="s">
        <v>199</v>
      </c>
      <c r="B268" s="13" t="s">
        <v>200</v>
      </c>
      <c r="C268" s="28" t="s">
        <v>406</v>
      </c>
      <c r="D268" s="28" t="s">
        <v>415</v>
      </c>
      <c r="E268" s="28">
        <v>1000</v>
      </c>
      <c r="F268" s="30" t="s">
        <v>436</v>
      </c>
    </row>
    <row r="269" spans="1:6" s="42" customFormat="1" x14ac:dyDescent="0.3">
      <c r="A269" s="12" t="s">
        <v>199</v>
      </c>
      <c r="B269" s="13" t="s">
        <v>200</v>
      </c>
      <c r="C269" s="28" t="s">
        <v>406</v>
      </c>
      <c r="D269" s="28" t="s">
        <v>419</v>
      </c>
      <c r="E269" s="28">
        <v>200</v>
      </c>
      <c r="F269" s="30" t="s">
        <v>436</v>
      </c>
    </row>
    <row r="270" spans="1:6" s="42" customFormat="1" x14ac:dyDescent="0.3">
      <c r="A270" s="12" t="s">
        <v>201</v>
      </c>
      <c r="B270" s="13" t="s">
        <v>470</v>
      </c>
      <c r="C270" s="28" t="s">
        <v>600</v>
      </c>
      <c r="D270" s="28" t="s">
        <v>601</v>
      </c>
      <c r="E270" s="28">
        <v>2000</v>
      </c>
      <c r="F270" s="30" t="s">
        <v>440</v>
      </c>
    </row>
    <row r="271" spans="1:6" s="42" customFormat="1" x14ac:dyDescent="0.3">
      <c r="A271" s="12" t="s">
        <v>201</v>
      </c>
      <c r="B271" s="13" t="s">
        <v>470</v>
      </c>
      <c r="C271" s="28" t="s">
        <v>600</v>
      </c>
      <c r="D271" s="28" t="s">
        <v>415</v>
      </c>
      <c r="E271" s="28">
        <v>2000</v>
      </c>
      <c r="F271" s="30" t="s">
        <v>434</v>
      </c>
    </row>
    <row r="272" spans="1:6" s="42" customFormat="1" ht="28.8" x14ac:dyDescent="0.3">
      <c r="A272" s="12" t="s">
        <v>201</v>
      </c>
      <c r="B272" s="13" t="s">
        <v>470</v>
      </c>
      <c r="C272" s="28" t="s">
        <v>600</v>
      </c>
      <c r="D272" s="28" t="s">
        <v>419</v>
      </c>
      <c r="E272" s="28">
        <v>2000</v>
      </c>
      <c r="F272" s="30" t="s">
        <v>471</v>
      </c>
    </row>
    <row r="273" spans="1:6" s="42" customFormat="1" x14ac:dyDescent="0.3">
      <c r="A273" s="12" t="s">
        <v>202</v>
      </c>
      <c r="B273" s="13" t="s">
        <v>203</v>
      </c>
      <c r="C273" s="28" t="s">
        <v>389</v>
      </c>
      <c r="D273" s="28" t="s">
        <v>415</v>
      </c>
      <c r="E273" s="28">
        <v>200</v>
      </c>
      <c r="F273" s="30" t="s">
        <v>436</v>
      </c>
    </row>
    <row r="274" spans="1:6" s="42" customFormat="1" x14ac:dyDescent="0.3">
      <c r="A274" s="12" t="s">
        <v>202</v>
      </c>
      <c r="B274" s="13" t="s">
        <v>203</v>
      </c>
      <c r="C274" s="28" t="s">
        <v>389</v>
      </c>
      <c r="D274" s="28" t="s">
        <v>419</v>
      </c>
      <c r="E274" s="28">
        <v>70</v>
      </c>
      <c r="F274" s="30" t="s">
        <v>436</v>
      </c>
    </row>
    <row r="275" spans="1:6" s="42" customFormat="1" x14ac:dyDescent="0.3">
      <c r="A275" s="12" t="s">
        <v>204</v>
      </c>
      <c r="B275" s="13" t="s">
        <v>472</v>
      </c>
      <c r="C275" s="28" t="s">
        <v>600</v>
      </c>
      <c r="D275" s="28" t="s">
        <v>415</v>
      </c>
      <c r="E275" s="28">
        <v>200</v>
      </c>
      <c r="F275" s="30" t="s">
        <v>473</v>
      </c>
    </row>
    <row r="276" spans="1:6" s="42" customFormat="1" x14ac:dyDescent="0.3">
      <c r="A276" s="12" t="s">
        <v>204</v>
      </c>
      <c r="B276" s="13" t="s">
        <v>472</v>
      </c>
      <c r="C276" s="28" t="s">
        <v>600</v>
      </c>
      <c r="D276" s="28" t="s">
        <v>419</v>
      </c>
      <c r="E276" s="28">
        <v>80</v>
      </c>
      <c r="F276" s="30" t="s">
        <v>473</v>
      </c>
    </row>
    <row r="277" spans="1:6" s="42" customFormat="1" ht="28.8" x14ac:dyDescent="0.3">
      <c r="A277" s="12" t="s">
        <v>517</v>
      </c>
      <c r="B277" s="13" t="s">
        <v>518</v>
      </c>
      <c r="C277" s="28" t="s">
        <v>600</v>
      </c>
      <c r="D277" s="28" t="s">
        <v>601</v>
      </c>
      <c r="E277" s="28">
        <v>200</v>
      </c>
      <c r="F277" s="30" t="s">
        <v>452</v>
      </c>
    </row>
    <row r="278" spans="1:6" s="42" customFormat="1" ht="28.8" x14ac:dyDescent="0.3">
      <c r="A278" s="12" t="s">
        <v>517</v>
      </c>
      <c r="B278" s="13" t="s">
        <v>518</v>
      </c>
      <c r="C278" s="28" t="s">
        <v>600</v>
      </c>
      <c r="D278" s="28" t="s">
        <v>415</v>
      </c>
      <c r="E278" s="28">
        <v>200</v>
      </c>
      <c r="F278" s="30" t="s">
        <v>452</v>
      </c>
    </row>
    <row r="279" spans="1:6" s="42" customFormat="1" x14ac:dyDescent="0.3">
      <c r="A279" s="12" t="s">
        <v>517</v>
      </c>
      <c r="B279" s="13" t="s">
        <v>518</v>
      </c>
      <c r="C279" s="28" t="s">
        <v>600</v>
      </c>
      <c r="D279" s="28" t="s">
        <v>419</v>
      </c>
      <c r="E279" s="28">
        <v>20</v>
      </c>
      <c r="F279" s="30" t="s">
        <v>378</v>
      </c>
    </row>
    <row r="280" spans="1:6" s="42" customFormat="1" x14ac:dyDescent="0.3">
      <c r="A280" s="12" t="s">
        <v>205</v>
      </c>
      <c r="B280" s="13" t="s">
        <v>206</v>
      </c>
      <c r="C280" s="28" t="s">
        <v>421</v>
      </c>
      <c r="D280" s="28" t="s">
        <v>419</v>
      </c>
      <c r="E280" s="28">
        <v>1000</v>
      </c>
      <c r="F280" s="30" t="s">
        <v>398</v>
      </c>
    </row>
    <row r="281" spans="1:6" s="42" customFormat="1" ht="115.2" x14ac:dyDescent="0.3">
      <c r="A281" s="12" t="s">
        <v>207</v>
      </c>
      <c r="B281" s="13" t="s">
        <v>208</v>
      </c>
      <c r="C281" s="28" t="s">
        <v>405</v>
      </c>
      <c r="D281" s="28" t="s">
        <v>601</v>
      </c>
      <c r="E281" s="28">
        <v>1000</v>
      </c>
      <c r="F281" s="30" t="s">
        <v>440</v>
      </c>
    </row>
    <row r="282" spans="1:6" s="42" customFormat="1" ht="115.2" x14ac:dyDescent="0.3">
      <c r="A282" s="12" t="s">
        <v>207</v>
      </c>
      <c r="B282" s="13" t="s">
        <v>208</v>
      </c>
      <c r="C282" s="28" t="s">
        <v>405</v>
      </c>
      <c r="D282" s="28" t="s">
        <v>415</v>
      </c>
      <c r="E282" s="28">
        <v>1000</v>
      </c>
      <c r="F282" s="30" t="s">
        <v>398</v>
      </c>
    </row>
    <row r="283" spans="1:6" s="42" customFormat="1" ht="115.2" x14ac:dyDescent="0.3">
      <c r="A283" s="12" t="s">
        <v>207</v>
      </c>
      <c r="B283" s="13" t="s">
        <v>208</v>
      </c>
      <c r="C283" s="28" t="s">
        <v>405</v>
      </c>
      <c r="D283" s="28" t="s">
        <v>419</v>
      </c>
      <c r="E283" s="28">
        <v>500</v>
      </c>
      <c r="F283" s="30" t="s">
        <v>398</v>
      </c>
    </row>
    <row r="284" spans="1:6" s="42" customFormat="1" x14ac:dyDescent="0.3">
      <c r="A284" s="12" t="s">
        <v>209</v>
      </c>
      <c r="B284" s="13" t="s">
        <v>210</v>
      </c>
      <c r="C284" s="28" t="s">
        <v>420</v>
      </c>
      <c r="D284" s="28" t="s">
        <v>417</v>
      </c>
      <c r="E284" s="28">
        <v>0.08</v>
      </c>
      <c r="F284" s="30" t="s">
        <v>417</v>
      </c>
    </row>
    <row r="285" spans="1:6" s="42" customFormat="1" x14ac:dyDescent="0.3">
      <c r="A285" s="12" t="s">
        <v>211</v>
      </c>
      <c r="B285" s="13" t="s">
        <v>212</v>
      </c>
      <c r="C285" s="28" t="s">
        <v>420</v>
      </c>
      <c r="D285" s="28" t="s">
        <v>417</v>
      </c>
      <c r="E285" s="28">
        <v>0.04</v>
      </c>
      <c r="F285" s="30" t="s">
        <v>417</v>
      </c>
    </row>
    <row r="286" spans="1:6" s="42" customFormat="1" x14ac:dyDescent="0.3">
      <c r="A286" s="12" t="s">
        <v>213</v>
      </c>
      <c r="B286" s="13" t="s">
        <v>214</v>
      </c>
      <c r="C286" s="28" t="s">
        <v>420</v>
      </c>
      <c r="D286" s="28" t="s">
        <v>417</v>
      </c>
      <c r="E286" s="28">
        <v>0.2</v>
      </c>
      <c r="F286" s="30" t="s">
        <v>417</v>
      </c>
    </row>
    <row r="287" spans="1:6" s="42" customFormat="1" x14ac:dyDescent="0.3">
      <c r="A287" s="12" t="s">
        <v>215</v>
      </c>
      <c r="B287" s="13" t="s">
        <v>216</v>
      </c>
      <c r="C287" s="28" t="s">
        <v>420</v>
      </c>
      <c r="D287" s="28" t="s">
        <v>419</v>
      </c>
      <c r="E287" s="28">
        <v>1</v>
      </c>
      <c r="F287" s="30" t="s">
        <v>474</v>
      </c>
    </row>
    <row r="288" spans="1:6" s="42" customFormat="1" x14ac:dyDescent="0.3">
      <c r="A288" s="12" t="s">
        <v>217</v>
      </c>
      <c r="B288" s="13" t="s">
        <v>218</v>
      </c>
      <c r="C288" s="28" t="s">
        <v>580</v>
      </c>
      <c r="D288" s="28" t="s">
        <v>601</v>
      </c>
      <c r="E288" s="28">
        <v>100</v>
      </c>
      <c r="F288" s="30" t="s">
        <v>435</v>
      </c>
    </row>
    <row r="289" spans="1:6" s="42" customFormat="1" x14ac:dyDescent="0.3">
      <c r="A289" s="12" t="s">
        <v>217</v>
      </c>
      <c r="B289" s="13" t="s">
        <v>218</v>
      </c>
      <c r="C289" s="28" t="s">
        <v>580</v>
      </c>
      <c r="D289" s="28" t="s">
        <v>415</v>
      </c>
      <c r="E289" s="28">
        <v>100</v>
      </c>
      <c r="F289" s="30" t="s">
        <v>435</v>
      </c>
    </row>
    <row r="290" spans="1:6" s="42" customFormat="1" x14ac:dyDescent="0.3">
      <c r="A290" s="12" t="s">
        <v>217</v>
      </c>
      <c r="B290" s="13" t="s">
        <v>218</v>
      </c>
      <c r="C290" s="28" t="s">
        <v>580</v>
      </c>
      <c r="D290" s="28" t="s">
        <v>419</v>
      </c>
      <c r="E290" s="28">
        <v>80</v>
      </c>
      <c r="F290" s="30" t="s">
        <v>435</v>
      </c>
    </row>
    <row r="291" spans="1:6" s="42" customFormat="1" x14ac:dyDescent="0.3">
      <c r="A291" s="12" t="s">
        <v>594</v>
      </c>
      <c r="B291" s="13" t="s">
        <v>595</v>
      </c>
      <c r="C291" s="28" t="s">
        <v>596</v>
      </c>
      <c r="D291" s="28" t="s">
        <v>601</v>
      </c>
      <c r="E291" s="28">
        <v>2</v>
      </c>
      <c r="F291" s="30" t="s">
        <v>440</v>
      </c>
    </row>
    <row r="292" spans="1:6" s="42" customFormat="1" x14ac:dyDescent="0.3">
      <c r="A292" s="12" t="s">
        <v>594</v>
      </c>
      <c r="B292" s="13" t="s">
        <v>595</v>
      </c>
      <c r="C292" s="28" t="s">
        <v>596</v>
      </c>
      <c r="D292" s="28" t="s">
        <v>415</v>
      </c>
      <c r="E292" s="28">
        <v>2</v>
      </c>
      <c r="F292" s="30" t="s">
        <v>440</v>
      </c>
    </row>
    <row r="293" spans="1:6" s="42" customFormat="1" x14ac:dyDescent="0.3">
      <c r="A293" s="12" t="s">
        <v>594</v>
      </c>
      <c r="B293" s="13" t="s">
        <v>595</v>
      </c>
      <c r="C293" s="28" t="s">
        <v>596</v>
      </c>
      <c r="D293" s="28" t="s">
        <v>419</v>
      </c>
      <c r="E293" s="28">
        <v>2</v>
      </c>
      <c r="F293" s="30" t="s">
        <v>440</v>
      </c>
    </row>
    <row r="294" spans="1:6" s="42" customFormat="1" x14ac:dyDescent="0.3">
      <c r="A294" s="12" t="s">
        <v>219</v>
      </c>
      <c r="B294" s="13" t="s">
        <v>220</v>
      </c>
      <c r="C294" s="28" t="s">
        <v>600</v>
      </c>
      <c r="D294" s="28" t="s">
        <v>383</v>
      </c>
      <c r="E294" s="28">
        <v>100</v>
      </c>
      <c r="F294" s="30" t="s">
        <v>435</v>
      </c>
    </row>
    <row r="295" spans="1:6" s="42" customFormat="1" x14ac:dyDescent="0.3">
      <c r="A295" s="12" t="s">
        <v>219</v>
      </c>
      <c r="B295" s="13" t="s">
        <v>220</v>
      </c>
      <c r="C295" s="28" t="s">
        <v>600</v>
      </c>
      <c r="D295" s="28" t="s">
        <v>601</v>
      </c>
      <c r="E295" s="28">
        <v>2</v>
      </c>
      <c r="F295" s="30" t="s">
        <v>399</v>
      </c>
    </row>
    <row r="296" spans="1:6" s="42" customFormat="1" x14ac:dyDescent="0.3">
      <c r="A296" s="12" t="s">
        <v>219</v>
      </c>
      <c r="B296" s="13" t="s">
        <v>220</v>
      </c>
      <c r="C296" s="28" t="s">
        <v>600</v>
      </c>
      <c r="D296" s="28" t="s">
        <v>415</v>
      </c>
      <c r="E296" s="28">
        <v>2</v>
      </c>
      <c r="F296" s="30" t="s">
        <v>399</v>
      </c>
    </row>
    <row r="297" spans="1:6" s="42" customFormat="1" x14ac:dyDescent="0.3">
      <c r="A297" s="12" t="s">
        <v>219</v>
      </c>
      <c r="B297" s="13" t="s">
        <v>220</v>
      </c>
      <c r="C297" s="28" t="s">
        <v>600</v>
      </c>
      <c r="D297" s="28" t="s">
        <v>419</v>
      </c>
      <c r="E297" s="28">
        <v>2</v>
      </c>
      <c r="F297" s="30" t="s">
        <v>399</v>
      </c>
    </row>
    <row r="298" spans="1:6" s="42" customFormat="1" x14ac:dyDescent="0.3">
      <c r="A298" s="12" t="s">
        <v>221</v>
      </c>
      <c r="B298" s="13" t="s">
        <v>222</v>
      </c>
      <c r="C298" s="28" t="s">
        <v>392</v>
      </c>
      <c r="D298" s="28" t="s">
        <v>415</v>
      </c>
      <c r="E298" s="28">
        <v>700</v>
      </c>
      <c r="F298" s="30" t="s">
        <v>475</v>
      </c>
    </row>
    <row r="299" spans="1:6" s="42" customFormat="1" x14ac:dyDescent="0.3">
      <c r="A299" s="12" t="s">
        <v>221</v>
      </c>
      <c r="B299" s="13" t="s">
        <v>222</v>
      </c>
      <c r="C299" s="28" t="s">
        <v>392</v>
      </c>
      <c r="D299" s="28" t="s">
        <v>419</v>
      </c>
      <c r="E299" s="28">
        <v>300</v>
      </c>
      <c r="F299" s="30" t="s">
        <v>475</v>
      </c>
    </row>
    <row r="300" spans="1:6" s="42" customFormat="1" x14ac:dyDescent="0.3">
      <c r="A300" s="12" t="s">
        <v>223</v>
      </c>
      <c r="B300" s="13" t="s">
        <v>224</v>
      </c>
      <c r="C300" s="28" t="s">
        <v>420</v>
      </c>
      <c r="D300" s="28" t="s">
        <v>419</v>
      </c>
      <c r="E300" s="28">
        <v>100</v>
      </c>
      <c r="F300" s="30" t="s">
        <v>401</v>
      </c>
    </row>
    <row r="301" spans="1:6" s="42" customFormat="1" x14ac:dyDescent="0.3">
      <c r="A301" s="12" t="s">
        <v>606</v>
      </c>
      <c r="B301" s="13" t="s">
        <v>609</v>
      </c>
      <c r="C301" s="28" t="s">
        <v>608</v>
      </c>
      <c r="D301" s="28" t="s">
        <v>601</v>
      </c>
      <c r="E301" s="28">
        <v>20</v>
      </c>
      <c r="F301" s="30" t="s">
        <v>378</v>
      </c>
    </row>
    <row r="302" spans="1:6" s="42" customFormat="1" x14ac:dyDescent="0.3">
      <c r="A302" s="12" t="s">
        <v>606</v>
      </c>
      <c r="B302" s="13" t="s">
        <v>609</v>
      </c>
      <c r="C302" s="120" t="s">
        <v>608</v>
      </c>
      <c r="D302" s="28" t="s">
        <v>415</v>
      </c>
      <c r="E302" s="28">
        <v>10</v>
      </c>
      <c r="F302" s="30" t="s">
        <v>378</v>
      </c>
    </row>
    <row r="303" spans="1:6" s="42" customFormat="1" x14ac:dyDescent="0.3">
      <c r="A303" s="12" t="s">
        <v>606</v>
      </c>
      <c r="B303" s="13" t="s">
        <v>609</v>
      </c>
      <c r="C303" s="28" t="s">
        <v>608</v>
      </c>
      <c r="D303" s="28" t="s">
        <v>419</v>
      </c>
      <c r="E303" s="28">
        <v>7</v>
      </c>
      <c r="F303" s="30" t="s">
        <v>378</v>
      </c>
    </row>
    <row r="304" spans="1:6" s="42" customFormat="1" x14ac:dyDescent="0.3">
      <c r="A304" s="12" t="s">
        <v>225</v>
      </c>
      <c r="B304" s="13" t="s">
        <v>226</v>
      </c>
      <c r="C304" s="28" t="s">
        <v>420</v>
      </c>
      <c r="D304" s="28" t="s">
        <v>419</v>
      </c>
      <c r="E304" s="28">
        <v>1</v>
      </c>
      <c r="F304" s="30" t="s">
        <v>377</v>
      </c>
    </row>
    <row r="305" spans="1:6" s="42" customFormat="1" ht="27" customHeight="1" x14ac:dyDescent="0.3">
      <c r="A305" s="12" t="s">
        <v>227</v>
      </c>
      <c r="B305" s="13" t="s">
        <v>228</v>
      </c>
      <c r="C305" s="28" t="s">
        <v>600</v>
      </c>
      <c r="D305" s="28" t="s">
        <v>601</v>
      </c>
      <c r="E305" s="28">
        <v>100</v>
      </c>
      <c r="F305" s="30" t="s">
        <v>442</v>
      </c>
    </row>
    <row r="306" spans="1:6" s="42" customFormat="1" ht="28.8" x14ac:dyDescent="0.3">
      <c r="A306" s="12" t="s">
        <v>229</v>
      </c>
      <c r="B306" s="13" t="s">
        <v>230</v>
      </c>
      <c r="C306" s="28" t="s">
        <v>406</v>
      </c>
      <c r="D306" s="28" t="s">
        <v>601</v>
      </c>
      <c r="E306" s="28">
        <v>6.9999999999999999E-4</v>
      </c>
      <c r="F306" s="30" t="s">
        <v>467</v>
      </c>
    </row>
    <row r="307" spans="1:6" s="42" customFormat="1" x14ac:dyDescent="0.3">
      <c r="A307" s="12" t="s">
        <v>229</v>
      </c>
      <c r="B307" s="13" t="s">
        <v>230</v>
      </c>
      <c r="C307" s="28" t="s">
        <v>406</v>
      </c>
      <c r="D307" s="28" t="s">
        <v>415</v>
      </c>
      <c r="E307" s="28">
        <v>2.0000000000000001E-4</v>
      </c>
      <c r="F307" s="30" t="s">
        <v>440</v>
      </c>
    </row>
    <row r="308" spans="1:6" s="42" customFormat="1" x14ac:dyDescent="0.3">
      <c r="A308" s="12" t="s">
        <v>229</v>
      </c>
      <c r="B308" s="13" t="s">
        <v>230</v>
      </c>
      <c r="C308" s="28" t="s">
        <v>406</v>
      </c>
      <c r="D308" s="28" t="s">
        <v>419</v>
      </c>
      <c r="E308" s="28">
        <v>2.0000000000000001E-4</v>
      </c>
      <c r="F308" s="30" t="s">
        <v>440</v>
      </c>
    </row>
    <row r="309" spans="1:6" s="42" customFormat="1" x14ac:dyDescent="0.3">
      <c r="A309" s="12" t="s">
        <v>231</v>
      </c>
      <c r="B309" s="13" t="s">
        <v>232</v>
      </c>
      <c r="C309" s="28" t="s">
        <v>421</v>
      </c>
      <c r="D309" s="28" t="s">
        <v>419</v>
      </c>
      <c r="E309" s="28">
        <v>3000</v>
      </c>
      <c r="F309" s="30" t="s">
        <v>476</v>
      </c>
    </row>
    <row r="310" spans="1:6" s="42" customFormat="1" x14ac:dyDescent="0.3">
      <c r="A310" s="12" t="s">
        <v>233</v>
      </c>
      <c r="B310" s="13" t="s">
        <v>234</v>
      </c>
      <c r="C310" s="28" t="s">
        <v>420</v>
      </c>
      <c r="D310" s="28" t="s">
        <v>419</v>
      </c>
      <c r="E310" s="28">
        <v>3</v>
      </c>
      <c r="F310" s="30" t="s">
        <v>436</v>
      </c>
    </row>
    <row r="311" spans="1:6" s="42" customFormat="1" x14ac:dyDescent="0.3">
      <c r="A311" s="12" t="s">
        <v>235</v>
      </c>
      <c r="B311" s="13" t="s">
        <v>236</v>
      </c>
      <c r="C311" s="28" t="s">
        <v>421</v>
      </c>
      <c r="D311" s="28" t="s">
        <v>419</v>
      </c>
      <c r="E311" s="28">
        <v>4000</v>
      </c>
      <c r="F311" s="30" t="s">
        <v>440</v>
      </c>
    </row>
    <row r="312" spans="1:6" s="42" customFormat="1" x14ac:dyDescent="0.3">
      <c r="A312" s="12" t="s">
        <v>235</v>
      </c>
      <c r="B312" s="13" t="s">
        <v>236</v>
      </c>
      <c r="C312" s="28" t="s">
        <v>631</v>
      </c>
      <c r="D312" s="28" t="s">
        <v>601</v>
      </c>
      <c r="E312" s="28">
        <v>400</v>
      </c>
      <c r="F312" s="30" t="s">
        <v>440</v>
      </c>
    </row>
    <row r="313" spans="1:6" s="42" customFormat="1" x14ac:dyDescent="0.3">
      <c r="A313" s="12" t="s">
        <v>235</v>
      </c>
      <c r="B313" s="13" t="s">
        <v>236</v>
      </c>
      <c r="C313" s="28" t="s">
        <v>631</v>
      </c>
      <c r="D313" s="28" t="s">
        <v>415</v>
      </c>
      <c r="E313" s="28">
        <v>400</v>
      </c>
      <c r="F313" s="30" t="s">
        <v>440</v>
      </c>
    </row>
    <row r="314" spans="1:6" s="42" customFormat="1" x14ac:dyDescent="0.3">
      <c r="A314" s="12" t="s">
        <v>235</v>
      </c>
      <c r="B314" s="13" t="s">
        <v>236</v>
      </c>
      <c r="C314" s="28" t="s">
        <v>631</v>
      </c>
      <c r="D314" s="28" t="s">
        <v>419</v>
      </c>
      <c r="E314" s="28">
        <v>400</v>
      </c>
      <c r="F314" s="30" t="s">
        <v>632</v>
      </c>
    </row>
    <row r="315" spans="1:6" s="42" customFormat="1" x14ac:dyDescent="0.3">
      <c r="A315" s="128" t="s">
        <v>477</v>
      </c>
      <c r="B315" s="13" t="s">
        <v>478</v>
      </c>
      <c r="C315" s="28" t="s">
        <v>421</v>
      </c>
      <c r="D315" s="28" t="s">
        <v>419</v>
      </c>
      <c r="E315" s="28">
        <v>300</v>
      </c>
      <c r="F315" s="30" t="s">
        <v>436</v>
      </c>
    </row>
    <row r="316" spans="1:6" s="42" customFormat="1" ht="28.8" x14ac:dyDescent="0.3">
      <c r="A316" s="12" t="s">
        <v>238</v>
      </c>
      <c r="B316" s="13" t="s">
        <v>239</v>
      </c>
      <c r="C316" s="28" t="s">
        <v>388</v>
      </c>
      <c r="D316" s="28" t="s">
        <v>601</v>
      </c>
      <c r="E316" s="28">
        <v>700</v>
      </c>
      <c r="F316" s="30" t="s">
        <v>479</v>
      </c>
    </row>
    <row r="317" spans="1:6" s="42" customFormat="1" ht="28.8" x14ac:dyDescent="0.3">
      <c r="A317" s="12" t="s">
        <v>238</v>
      </c>
      <c r="B317" s="13" t="s">
        <v>239</v>
      </c>
      <c r="C317" s="28" t="s">
        <v>388</v>
      </c>
      <c r="D317" s="28" t="s">
        <v>415</v>
      </c>
      <c r="E317" s="28">
        <v>700</v>
      </c>
      <c r="F317" s="30" t="s">
        <v>479</v>
      </c>
    </row>
    <row r="318" spans="1:6" s="42" customFormat="1" ht="28.8" x14ac:dyDescent="0.3">
      <c r="A318" s="12" t="s">
        <v>238</v>
      </c>
      <c r="B318" s="13" t="s">
        <v>239</v>
      </c>
      <c r="C318" s="28" t="s">
        <v>388</v>
      </c>
      <c r="D318" s="28" t="s">
        <v>419</v>
      </c>
      <c r="E318" s="28">
        <v>700</v>
      </c>
      <c r="F318" s="30" t="s">
        <v>479</v>
      </c>
    </row>
    <row r="319" spans="1:6" s="42" customFormat="1" x14ac:dyDescent="0.3">
      <c r="A319" s="12" t="s">
        <v>238</v>
      </c>
      <c r="B319" s="13" t="s">
        <v>239</v>
      </c>
      <c r="C319" s="28" t="s">
        <v>388</v>
      </c>
      <c r="D319" s="28" t="s">
        <v>417</v>
      </c>
      <c r="E319" s="28">
        <v>60</v>
      </c>
      <c r="F319" s="30" t="s">
        <v>417</v>
      </c>
    </row>
    <row r="320" spans="1:6" s="42" customFormat="1" x14ac:dyDescent="0.3">
      <c r="A320" s="12" t="s">
        <v>240</v>
      </c>
      <c r="B320" s="13" t="s">
        <v>241</v>
      </c>
      <c r="C320" s="28" t="s">
        <v>388</v>
      </c>
      <c r="D320" s="28" t="s">
        <v>419</v>
      </c>
      <c r="E320" s="28">
        <v>8</v>
      </c>
      <c r="F320" s="30" t="s">
        <v>414</v>
      </c>
    </row>
    <row r="321" spans="1:6" s="42" customFormat="1" x14ac:dyDescent="0.3">
      <c r="A321" s="12" t="s">
        <v>242</v>
      </c>
      <c r="B321" s="13" t="s">
        <v>243</v>
      </c>
      <c r="C321" s="28" t="s">
        <v>420</v>
      </c>
      <c r="D321" s="28" t="s">
        <v>419</v>
      </c>
      <c r="E321" s="28">
        <v>30</v>
      </c>
      <c r="F321" s="30" t="s">
        <v>435</v>
      </c>
    </row>
    <row r="322" spans="1:6" s="42" customFormat="1" x14ac:dyDescent="0.3">
      <c r="A322" s="12" t="s">
        <v>244</v>
      </c>
      <c r="B322" s="13" t="s">
        <v>245</v>
      </c>
      <c r="C322" s="28" t="s">
        <v>420</v>
      </c>
      <c r="D322" s="28" t="s">
        <v>419</v>
      </c>
      <c r="E322" s="28">
        <v>30</v>
      </c>
      <c r="F322" s="30" t="s">
        <v>435</v>
      </c>
    </row>
    <row r="323" spans="1:6" s="42" customFormat="1" x14ac:dyDescent="0.3">
      <c r="A323" s="12" t="s">
        <v>246</v>
      </c>
      <c r="B323" s="13" t="s">
        <v>247</v>
      </c>
      <c r="C323" s="28" t="s">
        <v>421</v>
      </c>
      <c r="D323" s="28" t="s">
        <v>419</v>
      </c>
      <c r="E323" s="28">
        <v>3</v>
      </c>
      <c r="F323" s="30" t="s">
        <v>400</v>
      </c>
    </row>
    <row r="324" spans="1:6" s="42" customFormat="1" x14ac:dyDescent="0.3">
      <c r="A324" s="12" t="s">
        <v>248</v>
      </c>
      <c r="B324" s="13" t="s">
        <v>480</v>
      </c>
      <c r="C324" s="28" t="s">
        <v>600</v>
      </c>
      <c r="D324" s="28" t="s">
        <v>601</v>
      </c>
      <c r="E324" s="28">
        <v>300</v>
      </c>
      <c r="F324" s="30" t="s">
        <v>440</v>
      </c>
    </row>
    <row r="325" spans="1:6" s="42" customFormat="1" x14ac:dyDescent="0.3">
      <c r="A325" s="12" t="s">
        <v>248</v>
      </c>
      <c r="B325" s="13" t="s">
        <v>480</v>
      </c>
      <c r="C325" s="28" t="s">
        <v>600</v>
      </c>
      <c r="D325" s="28" t="s">
        <v>415</v>
      </c>
      <c r="E325" s="28">
        <v>300</v>
      </c>
      <c r="F325" s="30" t="s">
        <v>440</v>
      </c>
    </row>
    <row r="326" spans="1:6" s="42" customFormat="1" x14ac:dyDescent="0.3">
      <c r="A326" s="12" t="s">
        <v>248</v>
      </c>
      <c r="B326" s="13" t="s">
        <v>480</v>
      </c>
      <c r="C326" s="28" t="s">
        <v>600</v>
      </c>
      <c r="D326" s="28" t="s">
        <v>419</v>
      </c>
      <c r="E326" s="28">
        <v>300</v>
      </c>
      <c r="F326" s="30" t="s">
        <v>440</v>
      </c>
    </row>
    <row r="327" spans="1:6" s="42" customFormat="1" x14ac:dyDescent="0.3">
      <c r="A327" s="12" t="s">
        <v>249</v>
      </c>
      <c r="B327" s="13" t="s">
        <v>481</v>
      </c>
      <c r="C327" s="28" t="s">
        <v>600</v>
      </c>
      <c r="D327" s="28" t="s">
        <v>415</v>
      </c>
      <c r="E327" s="28">
        <v>7000</v>
      </c>
      <c r="F327" s="30" t="s">
        <v>378</v>
      </c>
    </row>
    <row r="328" spans="1:6" s="42" customFormat="1" x14ac:dyDescent="0.3">
      <c r="A328" s="12" t="s">
        <v>249</v>
      </c>
      <c r="B328" s="13" t="s">
        <v>481</v>
      </c>
      <c r="C328" s="28" t="s">
        <v>600</v>
      </c>
      <c r="D328" s="28" t="s">
        <v>419</v>
      </c>
      <c r="E328" s="28">
        <v>1000</v>
      </c>
      <c r="F328" s="30" t="s">
        <v>378</v>
      </c>
    </row>
    <row r="329" spans="1:6" s="42" customFormat="1" x14ac:dyDescent="0.3">
      <c r="A329" s="12" t="s">
        <v>250</v>
      </c>
      <c r="B329" s="13" t="s">
        <v>482</v>
      </c>
      <c r="C329" s="28" t="s">
        <v>600</v>
      </c>
      <c r="D329" s="28" t="s">
        <v>601</v>
      </c>
      <c r="E329" s="28">
        <v>5000</v>
      </c>
      <c r="F329" s="30" t="s">
        <v>400</v>
      </c>
    </row>
    <row r="330" spans="1:6" s="42" customFormat="1" x14ac:dyDescent="0.3">
      <c r="A330" s="12" t="s">
        <v>250</v>
      </c>
      <c r="B330" s="13" t="s">
        <v>482</v>
      </c>
      <c r="C330" s="28" t="s">
        <v>600</v>
      </c>
      <c r="D330" s="28" t="s">
        <v>415</v>
      </c>
      <c r="E330" s="28">
        <v>5000</v>
      </c>
      <c r="F330" s="30" t="s">
        <v>400</v>
      </c>
    </row>
    <row r="331" spans="1:6" s="42" customFormat="1" x14ac:dyDescent="0.3">
      <c r="A331" s="12" t="s">
        <v>250</v>
      </c>
      <c r="B331" s="13" t="s">
        <v>482</v>
      </c>
      <c r="C331" s="28" t="s">
        <v>600</v>
      </c>
      <c r="D331" s="28" t="s">
        <v>419</v>
      </c>
      <c r="E331" s="28">
        <v>1000</v>
      </c>
      <c r="F331" s="30" t="s">
        <v>400</v>
      </c>
    </row>
    <row r="332" spans="1:6" s="42" customFormat="1" x14ac:dyDescent="0.3">
      <c r="A332" s="12" t="s">
        <v>251</v>
      </c>
      <c r="B332" s="13" t="s">
        <v>252</v>
      </c>
      <c r="C332" s="28" t="s">
        <v>386</v>
      </c>
      <c r="D332" s="28" t="s">
        <v>383</v>
      </c>
      <c r="E332" s="28">
        <v>30</v>
      </c>
      <c r="F332" s="30" t="s">
        <v>442</v>
      </c>
    </row>
    <row r="333" spans="1:6" s="42" customFormat="1" x14ac:dyDescent="0.3">
      <c r="A333" s="12" t="s">
        <v>251</v>
      </c>
      <c r="B333" s="13" t="s">
        <v>252</v>
      </c>
      <c r="C333" s="28" t="s">
        <v>386</v>
      </c>
      <c r="D333" s="28" t="s">
        <v>601</v>
      </c>
      <c r="E333" s="28">
        <v>10</v>
      </c>
      <c r="F333" s="30" t="s">
        <v>429</v>
      </c>
    </row>
    <row r="334" spans="1:6" s="42" customFormat="1" x14ac:dyDescent="0.3">
      <c r="A334" s="12" t="s">
        <v>251</v>
      </c>
      <c r="B334" s="13" t="s">
        <v>252</v>
      </c>
      <c r="C334" s="28" t="s">
        <v>386</v>
      </c>
      <c r="D334" s="28" t="s">
        <v>415</v>
      </c>
      <c r="E334" s="28">
        <v>10</v>
      </c>
      <c r="F334" s="30" t="s">
        <v>429</v>
      </c>
    </row>
    <row r="335" spans="1:6" s="42" customFormat="1" x14ac:dyDescent="0.3">
      <c r="A335" s="12" t="s">
        <v>251</v>
      </c>
      <c r="B335" s="13" t="s">
        <v>252</v>
      </c>
      <c r="C335" s="28" t="s">
        <v>386</v>
      </c>
      <c r="D335" s="28" t="s">
        <v>419</v>
      </c>
      <c r="E335" s="28">
        <v>10</v>
      </c>
      <c r="F335" s="30" t="s">
        <v>429</v>
      </c>
    </row>
    <row r="336" spans="1:6" s="42" customFormat="1" ht="28.8" x14ac:dyDescent="0.3">
      <c r="A336" s="12" t="s">
        <v>253</v>
      </c>
      <c r="B336" s="13" t="s">
        <v>254</v>
      </c>
      <c r="C336" s="28" t="s">
        <v>390</v>
      </c>
      <c r="D336" s="28" t="s">
        <v>383</v>
      </c>
      <c r="E336" s="28">
        <v>30</v>
      </c>
      <c r="F336" s="30" t="s">
        <v>442</v>
      </c>
    </row>
    <row r="337" spans="1:6" s="42" customFormat="1" ht="28.8" x14ac:dyDescent="0.3">
      <c r="A337" s="12" t="s">
        <v>253</v>
      </c>
      <c r="B337" s="13" t="s">
        <v>254</v>
      </c>
      <c r="C337" s="28" t="s">
        <v>390</v>
      </c>
      <c r="D337" s="28" t="s">
        <v>601</v>
      </c>
      <c r="E337" s="28">
        <v>10</v>
      </c>
      <c r="F337" s="30" t="s">
        <v>429</v>
      </c>
    </row>
    <row r="338" spans="1:6" s="42" customFormat="1" ht="28.8" x14ac:dyDescent="0.3">
      <c r="A338" s="12" t="s">
        <v>253</v>
      </c>
      <c r="B338" s="13" t="s">
        <v>254</v>
      </c>
      <c r="C338" s="28" t="s">
        <v>390</v>
      </c>
      <c r="D338" s="28" t="s">
        <v>415</v>
      </c>
      <c r="E338" s="28">
        <v>10</v>
      </c>
      <c r="F338" s="30" t="s">
        <v>429</v>
      </c>
    </row>
    <row r="339" spans="1:6" s="42" customFormat="1" ht="28.8" x14ac:dyDescent="0.3">
      <c r="A339" s="12" t="s">
        <v>253</v>
      </c>
      <c r="B339" s="13" t="s">
        <v>254</v>
      </c>
      <c r="C339" s="28" t="s">
        <v>390</v>
      </c>
      <c r="D339" s="28" t="s">
        <v>419</v>
      </c>
      <c r="E339" s="28">
        <v>10</v>
      </c>
      <c r="F339" s="30" t="s">
        <v>429</v>
      </c>
    </row>
    <row r="340" spans="1:6" s="42" customFormat="1" x14ac:dyDescent="0.3">
      <c r="A340" s="12" t="s">
        <v>255</v>
      </c>
      <c r="B340" s="13" t="s">
        <v>256</v>
      </c>
      <c r="C340" s="28" t="s">
        <v>409</v>
      </c>
      <c r="D340" s="28" t="s">
        <v>601</v>
      </c>
      <c r="E340" s="28">
        <v>0.1</v>
      </c>
      <c r="F340" s="30" t="s">
        <v>378</v>
      </c>
    </row>
    <row r="341" spans="1:6" s="42" customFormat="1" x14ac:dyDescent="0.3">
      <c r="A341" s="12" t="s">
        <v>255</v>
      </c>
      <c r="B341" s="13" t="s">
        <v>256</v>
      </c>
      <c r="C341" s="28" t="s">
        <v>409</v>
      </c>
      <c r="D341" s="28" t="s">
        <v>415</v>
      </c>
      <c r="E341" s="28">
        <v>0.1</v>
      </c>
      <c r="F341" s="30" t="s">
        <v>378</v>
      </c>
    </row>
    <row r="342" spans="1:6" s="42" customFormat="1" x14ac:dyDescent="0.3">
      <c r="A342" s="12" t="s">
        <v>255</v>
      </c>
      <c r="B342" s="13" t="s">
        <v>256</v>
      </c>
      <c r="C342" s="28" t="s">
        <v>409</v>
      </c>
      <c r="D342" s="28" t="s">
        <v>419</v>
      </c>
      <c r="E342" s="28">
        <v>0.1</v>
      </c>
      <c r="F342" s="30" t="s">
        <v>378</v>
      </c>
    </row>
    <row r="343" spans="1:6" s="42" customFormat="1" x14ac:dyDescent="0.3">
      <c r="A343" s="12" t="s">
        <v>257</v>
      </c>
      <c r="B343" s="13" t="s">
        <v>258</v>
      </c>
      <c r="C343" s="28" t="s">
        <v>386</v>
      </c>
      <c r="D343" s="28" t="s">
        <v>383</v>
      </c>
      <c r="E343" s="28">
        <v>70</v>
      </c>
      <c r="F343" s="30" t="s">
        <v>435</v>
      </c>
    </row>
    <row r="344" spans="1:6" s="42" customFormat="1" x14ac:dyDescent="0.3">
      <c r="A344" s="12" t="s">
        <v>257</v>
      </c>
      <c r="B344" s="13" t="s">
        <v>258</v>
      </c>
      <c r="C344" s="28" t="s">
        <v>386</v>
      </c>
      <c r="D344" s="28" t="s">
        <v>601</v>
      </c>
      <c r="E344" s="28">
        <v>70</v>
      </c>
      <c r="F344" s="30" t="s">
        <v>435</v>
      </c>
    </row>
    <row r="345" spans="1:6" s="42" customFormat="1" x14ac:dyDescent="0.3">
      <c r="A345" s="12" t="s">
        <v>257</v>
      </c>
      <c r="B345" s="13" t="s">
        <v>258</v>
      </c>
      <c r="C345" s="28" t="s">
        <v>386</v>
      </c>
      <c r="D345" s="28" t="s">
        <v>415</v>
      </c>
      <c r="E345" s="28">
        <v>70</v>
      </c>
      <c r="F345" s="30" t="s">
        <v>435</v>
      </c>
    </row>
    <row r="346" spans="1:6" s="42" customFormat="1" x14ac:dyDescent="0.3">
      <c r="A346" s="12" t="s">
        <v>257</v>
      </c>
      <c r="B346" s="13" t="s">
        <v>258</v>
      </c>
      <c r="C346" s="28" t="s">
        <v>386</v>
      </c>
      <c r="D346" s="28" t="s">
        <v>419</v>
      </c>
      <c r="E346" s="28">
        <v>70</v>
      </c>
      <c r="F346" s="30" t="s">
        <v>483</v>
      </c>
    </row>
    <row r="347" spans="1:6" s="42" customFormat="1" x14ac:dyDescent="0.3">
      <c r="A347" s="12" t="s">
        <v>259</v>
      </c>
      <c r="B347" s="13" t="s">
        <v>260</v>
      </c>
      <c r="C347" s="28" t="s">
        <v>420</v>
      </c>
      <c r="D347" s="28" t="s">
        <v>419</v>
      </c>
      <c r="E347" s="28">
        <v>100</v>
      </c>
      <c r="F347" s="30" t="s">
        <v>400</v>
      </c>
    </row>
    <row r="348" spans="1:6" s="42" customFormat="1" x14ac:dyDescent="0.3">
      <c r="A348" s="12" t="s">
        <v>261</v>
      </c>
      <c r="B348" s="13" t="s">
        <v>262</v>
      </c>
      <c r="C348" s="28" t="s">
        <v>391</v>
      </c>
      <c r="D348" s="28" t="s">
        <v>383</v>
      </c>
      <c r="E348" s="28">
        <v>10000</v>
      </c>
      <c r="F348" s="129" t="s">
        <v>377</v>
      </c>
    </row>
    <row r="349" spans="1:6" s="42" customFormat="1" x14ac:dyDescent="0.3">
      <c r="A349" s="12" t="s">
        <v>263</v>
      </c>
      <c r="B349" s="13" t="s">
        <v>264</v>
      </c>
      <c r="C349" s="28" t="s">
        <v>405</v>
      </c>
      <c r="D349" s="28" t="s">
        <v>417</v>
      </c>
      <c r="E349" s="28">
        <v>5.0000000000000001E-3</v>
      </c>
      <c r="F349" s="30" t="s">
        <v>417</v>
      </c>
    </row>
    <row r="350" spans="1:6" s="42" customFormat="1" x14ac:dyDescent="0.3">
      <c r="A350" s="12" t="s">
        <v>265</v>
      </c>
      <c r="B350" s="13" t="s">
        <v>266</v>
      </c>
      <c r="C350" s="28" t="s">
        <v>420</v>
      </c>
      <c r="D350" s="28" t="s">
        <v>417</v>
      </c>
      <c r="E350" s="28">
        <v>70</v>
      </c>
      <c r="F350" s="30" t="s">
        <v>417</v>
      </c>
    </row>
    <row r="351" spans="1:6" s="42" customFormat="1" x14ac:dyDescent="0.3">
      <c r="A351" s="12" t="s">
        <v>267</v>
      </c>
      <c r="B351" s="13" t="s">
        <v>268</v>
      </c>
      <c r="C351" s="28" t="s">
        <v>600</v>
      </c>
      <c r="D351" s="28" t="s">
        <v>601</v>
      </c>
      <c r="E351" s="28">
        <v>100</v>
      </c>
      <c r="F351" s="30" t="s">
        <v>439</v>
      </c>
    </row>
    <row r="352" spans="1:6" s="42" customFormat="1" x14ac:dyDescent="0.3">
      <c r="A352" s="12" t="s">
        <v>267</v>
      </c>
      <c r="B352" s="13" t="s">
        <v>268</v>
      </c>
      <c r="C352" s="28" t="s">
        <v>600</v>
      </c>
      <c r="D352" s="28" t="s">
        <v>415</v>
      </c>
      <c r="E352" s="28">
        <v>40</v>
      </c>
      <c r="F352" s="30" t="s">
        <v>401</v>
      </c>
    </row>
    <row r="353" spans="1:6" s="42" customFormat="1" x14ac:dyDescent="0.3">
      <c r="A353" s="12" t="s">
        <v>267</v>
      </c>
      <c r="B353" s="13" t="s">
        <v>268</v>
      </c>
      <c r="C353" s="28" t="s">
        <v>600</v>
      </c>
      <c r="D353" s="28" t="s">
        <v>419</v>
      </c>
      <c r="E353" s="28">
        <v>20</v>
      </c>
      <c r="F353" s="30" t="s">
        <v>401</v>
      </c>
    </row>
    <row r="354" spans="1:6" s="42" customFormat="1" x14ac:dyDescent="0.3">
      <c r="A354" s="12" t="s">
        <v>269</v>
      </c>
      <c r="B354" s="13" t="s">
        <v>270</v>
      </c>
      <c r="C354" s="28" t="s">
        <v>600</v>
      </c>
      <c r="D354" s="28" t="s">
        <v>601</v>
      </c>
      <c r="E354" s="28">
        <v>100</v>
      </c>
      <c r="F354" s="30" t="s">
        <v>440</v>
      </c>
    </row>
    <row r="355" spans="1:6" s="42" customFormat="1" x14ac:dyDescent="0.3">
      <c r="A355" s="12" t="s">
        <v>269</v>
      </c>
      <c r="B355" s="13" t="s">
        <v>270</v>
      </c>
      <c r="C355" s="28" t="s">
        <v>600</v>
      </c>
      <c r="D355" s="28" t="s">
        <v>415</v>
      </c>
      <c r="E355" s="28">
        <v>100</v>
      </c>
      <c r="F355" s="30" t="s">
        <v>440</v>
      </c>
    </row>
    <row r="356" spans="1:6" s="42" customFormat="1" x14ac:dyDescent="0.3">
      <c r="A356" s="12" t="s">
        <v>269</v>
      </c>
      <c r="B356" s="13" t="s">
        <v>270</v>
      </c>
      <c r="C356" s="28" t="s">
        <v>600</v>
      </c>
      <c r="D356" s="28" t="s">
        <v>419</v>
      </c>
      <c r="E356" s="28">
        <v>100</v>
      </c>
      <c r="F356" s="30" t="s">
        <v>440</v>
      </c>
    </row>
    <row r="357" spans="1:6" s="42" customFormat="1" x14ac:dyDescent="0.3">
      <c r="A357" s="12" t="s">
        <v>271</v>
      </c>
      <c r="B357" s="13" t="s">
        <v>272</v>
      </c>
      <c r="C357" s="28" t="s">
        <v>382</v>
      </c>
      <c r="D357" s="28" t="s">
        <v>383</v>
      </c>
      <c r="E357" s="28">
        <v>7</v>
      </c>
      <c r="F357" s="30" t="s">
        <v>484</v>
      </c>
    </row>
    <row r="358" spans="1:6" s="42" customFormat="1" x14ac:dyDescent="0.3">
      <c r="A358" s="12" t="s">
        <v>271</v>
      </c>
      <c r="B358" s="13" t="s">
        <v>272</v>
      </c>
      <c r="C358" s="28" t="s">
        <v>382</v>
      </c>
      <c r="D358" s="28" t="s">
        <v>601</v>
      </c>
      <c r="E358" s="28">
        <v>7</v>
      </c>
      <c r="F358" s="30" t="s">
        <v>484</v>
      </c>
    </row>
    <row r="359" spans="1:6" s="42" customFormat="1" ht="43.2" x14ac:dyDescent="0.3">
      <c r="A359" s="12" t="s">
        <v>271</v>
      </c>
      <c r="B359" s="13" t="s">
        <v>272</v>
      </c>
      <c r="C359" s="28" t="s">
        <v>382</v>
      </c>
      <c r="D359" s="28" t="s">
        <v>415</v>
      </c>
      <c r="E359" s="28">
        <v>7</v>
      </c>
      <c r="F359" s="30" t="s">
        <v>485</v>
      </c>
    </row>
    <row r="360" spans="1:6" s="42" customFormat="1" ht="43.2" x14ac:dyDescent="0.3">
      <c r="A360" s="12" t="s">
        <v>271</v>
      </c>
      <c r="B360" s="13" t="s">
        <v>272</v>
      </c>
      <c r="C360" s="28" t="s">
        <v>382</v>
      </c>
      <c r="D360" s="28" t="s">
        <v>419</v>
      </c>
      <c r="E360" s="28">
        <v>7</v>
      </c>
      <c r="F360" s="30" t="s">
        <v>485</v>
      </c>
    </row>
    <row r="361" spans="1:6" s="42" customFormat="1" x14ac:dyDescent="0.3">
      <c r="A361" s="12" t="s">
        <v>271</v>
      </c>
      <c r="B361" s="13" t="s">
        <v>272</v>
      </c>
      <c r="C361" s="28" t="s">
        <v>382</v>
      </c>
      <c r="D361" s="28" t="s">
        <v>417</v>
      </c>
      <c r="E361" s="28">
        <v>0.3</v>
      </c>
      <c r="F361" s="30" t="s">
        <v>417</v>
      </c>
    </row>
    <row r="362" spans="1:6" s="42" customFormat="1" x14ac:dyDescent="0.3">
      <c r="A362" s="12" t="s">
        <v>556</v>
      </c>
      <c r="B362" s="13" t="s">
        <v>486</v>
      </c>
      <c r="C362" s="28" t="s">
        <v>600</v>
      </c>
      <c r="D362" s="28" t="s">
        <v>601</v>
      </c>
      <c r="E362" s="28">
        <v>0.1</v>
      </c>
      <c r="F362" s="30" t="s">
        <v>429</v>
      </c>
    </row>
    <row r="363" spans="1:6" s="42" customFormat="1" x14ac:dyDescent="0.3">
      <c r="A363" s="12" t="s">
        <v>556</v>
      </c>
      <c r="B363" s="13" t="s">
        <v>486</v>
      </c>
      <c r="C363" s="28" t="s">
        <v>600</v>
      </c>
      <c r="D363" s="28" t="s">
        <v>415</v>
      </c>
      <c r="E363" s="28">
        <v>0.1</v>
      </c>
      <c r="F363" s="30" t="s">
        <v>429</v>
      </c>
    </row>
    <row r="364" spans="1:6" s="42" customFormat="1" x14ac:dyDescent="0.3">
      <c r="A364" s="12" t="s">
        <v>556</v>
      </c>
      <c r="B364" s="13" t="s">
        <v>486</v>
      </c>
      <c r="C364" s="28" t="s">
        <v>600</v>
      </c>
      <c r="D364" s="28" t="s">
        <v>419</v>
      </c>
      <c r="E364" s="28">
        <v>0.1</v>
      </c>
      <c r="F364" s="30" t="s">
        <v>429</v>
      </c>
    </row>
    <row r="365" spans="1:6" s="42" customFormat="1" x14ac:dyDescent="0.3">
      <c r="A365" s="12" t="s">
        <v>557</v>
      </c>
      <c r="B365" s="13" t="s">
        <v>273</v>
      </c>
      <c r="C365" s="28" t="s">
        <v>389</v>
      </c>
      <c r="D365" s="28" t="s">
        <v>601</v>
      </c>
      <c r="E365" s="28">
        <v>7</v>
      </c>
      <c r="F365" s="30" t="s">
        <v>487</v>
      </c>
    </row>
    <row r="366" spans="1:6" s="42" customFormat="1" x14ac:dyDescent="0.3">
      <c r="A366" s="12" t="s">
        <v>557</v>
      </c>
      <c r="B366" s="13" t="s">
        <v>273</v>
      </c>
      <c r="C366" s="28" t="s">
        <v>389</v>
      </c>
      <c r="D366" s="28" t="s">
        <v>415</v>
      </c>
      <c r="E366" s="28">
        <v>7</v>
      </c>
      <c r="F366" s="30" t="s">
        <v>487</v>
      </c>
    </row>
    <row r="367" spans="1:6" s="42" customFormat="1" x14ac:dyDescent="0.3">
      <c r="A367" s="12" t="s">
        <v>557</v>
      </c>
      <c r="B367" s="13" t="s">
        <v>273</v>
      </c>
      <c r="C367" s="28" t="s">
        <v>389</v>
      </c>
      <c r="D367" s="28" t="s">
        <v>419</v>
      </c>
      <c r="E367" s="28">
        <v>7</v>
      </c>
      <c r="F367" s="30" t="s">
        <v>487</v>
      </c>
    </row>
    <row r="368" spans="1:6" s="42" customFormat="1" ht="28.8" x14ac:dyDescent="0.3">
      <c r="A368" s="12" t="s">
        <v>274</v>
      </c>
      <c r="B368" s="13" t="s">
        <v>622</v>
      </c>
      <c r="C368" s="28" t="s">
        <v>623</v>
      </c>
      <c r="D368" s="28" t="s">
        <v>601</v>
      </c>
      <c r="E368" s="28">
        <v>0.01</v>
      </c>
      <c r="F368" s="30" t="s">
        <v>429</v>
      </c>
    </row>
    <row r="369" spans="1:7" s="42" customFormat="1" ht="28.8" x14ac:dyDescent="0.3">
      <c r="A369" s="12" t="s">
        <v>274</v>
      </c>
      <c r="B369" s="13" t="s">
        <v>622</v>
      </c>
      <c r="C369" s="28" t="s">
        <v>623</v>
      </c>
      <c r="D369" s="28" t="s">
        <v>415</v>
      </c>
      <c r="E369" s="28">
        <v>0.01</v>
      </c>
      <c r="F369" s="30" t="s">
        <v>429</v>
      </c>
    </row>
    <row r="370" spans="1:7" s="42" customFormat="1" ht="28.8" x14ac:dyDescent="0.3">
      <c r="A370" s="12" t="s">
        <v>274</v>
      </c>
      <c r="B370" s="13" t="s">
        <v>622</v>
      </c>
      <c r="C370" s="28" t="s">
        <v>623</v>
      </c>
      <c r="D370" s="28" t="s">
        <v>419</v>
      </c>
      <c r="E370" s="28">
        <v>0.01</v>
      </c>
      <c r="F370" s="30" t="s">
        <v>429</v>
      </c>
    </row>
    <row r="371" spans="1:7" s="42" customFormat="1" ht="28.8" x14ac:dyDescent="0.3">
      <c r="A371" s="12" t="s">
        <v>274</v>
      </c>
      <c r="B371" s="13" t="s">
        <v>617</v>
      </c>
      <c r="C371" s="28" t="s">
        <v>600</v>
      </c>
      <c r="D371" s="28" t="s">
        <v>601</v>
      </c>
      <c r="E371" s="28">
        <v>4.7E-2</v>
      </c>
      <c r="F371" s="30" t="s">
        <v>487</v>
      </c>
    </row>
    <row r="372" spans="1:7" s="42" customFormat="1" ht="28.8" x14ac:dyDescent="0.3">
      <c r="A372" s="12" t="s">
        <v>274</v>
      </c>
      <c r="B372" s="13" t="s">
        <v>617</v>
      </c>
      <c r="C372" s="28" t="s">
        <v>600</v>
      </c>
      <c r="D372" s="28" t="s">
        <v>415</v>
      </c>
      <c r="E372" s="28">
        <v>4.7E-2</v>
      </c>
      <c r="F372" s="30" t="s">
        <v>487</v>
      </c>
    </row>
    <row r="373" spans="1:7" s="42" customFormat="1" ht="28.8" x14ac:dyDescent="0.3">
      <c r="A373" s="12" t="s">
        <v>274</v>
      </c>
      <c r="B373" s="13" t="s">
        <v>617</v>
      </c>
      <c r="C373" s="28" t="s">
        <v>600</v>
      </c>
      <c r="D373" s="28" t="s">
        <v>419</v>
      </c>
      <c r="E373" s="28">
        <v>4.7E-2</v>
      </c>
      <c r="F373" s="30" t="s">
        <v>487</v>
      </c>
    </row>
    <row r="374" spans="1:7" ht="28.8" x14ac:dyDescent="0.3">
      <c r="A374" s="130" t="s">
        <v>571</v>
      </c>
      <c r="B374" s="131" t="s">
        <v>572</v>
      </c>
      <c r="C374" s="132" t="s">
        <v>600</v>
      </c>
      <c r="D374" s="132" t="s">
        <v>601</v>
      </c>
      <c r="E374" s="132">
        <v>0.2</v>
      </c>
      <c r="F374" s="133" t="s">
        <v>484</v>
      </c>
    </row>
    <row r="375" spans="1:7" ht="28.8" x14ac:dyDescent="0.3">
      <c r="A375" s="130" t="s">
        <v>571</v>
      </c>
      <c r="B375" s="131" t="s">
        <v>572</v>
      </c>
      <c r="C375" s="132" t="s">
        <v>600</v>
      </c>
      <c r="D375" s="132" t="s">
        <v>415</v>
      </c>
      <c r="E375" s="132">
        <v>0.2</v>
      </c>
      <c r="F375" s="133" t="s">
        <v>484</v>
      </c>
    </row>
    <row r="376" spans="1:7" ht="28.8" x14ac:dyDescent="0.3">
      <c r="A376" s="130" t="s">
        <v>571</v>
      </c>
      <c r="B376" s="131" t="s">
        <v>572</v>
      </c>
      <c r="C376" s="132" t="s">
        <v>600</v>
      </c>
      <c r="D376" s="132" t="s">
        <v>419</v>
      </c>
      <c r="E376" s="132">
        <v>0.2</v>
      </c>
      <c r="F376" s="133" t="s">
        <v>484</v>
      </c>
    </row>
    <row r="377" spans="1:7" s="42" customFormat="1" ht="57.6" x14ac:dyDescent="0.3">
      <c r="A377" s="12" t="s">
        <v>275</v>
      </c>
      <c r="B377" s="13" t="s">
        <v>276</v>
      </c>
      <c r="C377" s="28" t="s">
        <v>643</v>
      </c>
      <c r="D377" s="28" t="s">
        <v>601</v>
      </c>
      <c r="E377" s="28">
        <v>2.4000000000000001E-4</v>
      </c>
      <c r="F377" s="30" t="s">
        <v>452</v>
      </c>
    </row>
    <row r="378" spans="1:7" s="42" customFormat="1" ht="57.6" x14ac:dyDescent="0.3">
      <c r="A378" s="12" t="s">
        <v>275</v>
      </c>
      <c r="B378" s="13" t="s">
        <v>276</v>
      </c>
      <c r="C378" s="28" t="s">
        <v>643</v>
      </c>
      <c r="D378" s="28" t="s">
        <v>415</v>
      </c>
      <c r="E378" s="28">
        <v>2.4000000000000001E-4</v>
      </c>
      <c r="F378" s="30" t="s">
        <v>452</v>
      </c>
    </row>
    <row r="379" spans="1:7" s="42" customFormat="1" ht="57.6" x14ac:dyDescent="0.3">
      <c r="A379" s="12" t="s">
        <v>275</v>
      </c>
      <c r="B379" s="13" t="s">
        <v>276</v>
      </c>
      <c r="C379" s="28" t="s">
        <v>643</v>
      </c>
      <c r="D379" s="28" t="s">
        <v>419</v>
      </c>
      <c r="E379" s="28">
        <v>2.4000000000000001E-4</v>
      </c>
      <c r="F379" s="30" t="s">
        <v>452</v>
      </c>
    </row>
    <row r="380" spans="1:7" s="42" customFormat="1" ht="57.6" x14ac:dyDescent="0.3">
      <c r="A380" s="12" t="s">
        <v>275</v>
      </c>
      <c r="B380" s="13" t="s">
        <v>276</v>
      </c>
      <c r="C380" s="28" t="s">
        <v>643</v>
      </c>
      <c r="D380" s="28" t="s">
        <v>417</v>
      </c>
      <c r="E380" s="28">
        <v>7.9000000000000006E-6</v>
      </c>
      <c r="F380" s="30" t="s">
        <v>417</v>
      </c>
    </row>
    <row r="381" spans="1:7" s="94" customFormat="1" ht="43.2" x14ac:dyDescent="0.3">
      <c r="A381" s="12" t="s">
        <v>277</v>
      </c>
      <c r="B381" s="13" t="s">
        <v>488</v>
      </c>
      <c r="C381" s="28" t="s">
        <v>643</v>
      </c>
      <c r="D381" s="28" t="s">
        <v>601</v>
      </c>
      <c r="E381" s="28">
        <v>2.3E-3</v>
      </c>
      <c r="F381" s="30" t="s">
        <v>452</v>
      </c>
      <c r="G381" s="42"/>
    </row>
    <row r="382" spans="1:7" s="94" customFormat="1" ht="43.2" x14ac:dyDescent="0.3">
      <c r="A382" s="12" t="s">
        <v>489</v>
      </c>
      <c r="B382" s="13" t="s">
        <v>488</v>
      </c>
      <c r="C382" s="28" t="s">
        <v>643</v>
      </c>
      <c r="D382" s="28" t="s">
        <v>415</v>
      </c>
      <c r="E382" s="28">
        <v>2.3E-3</v>
      </c>
      <c r="F382" s="30" t="s">
        <v>452</v>
      </c>
      <c r="G382" s="42"/>
    </row>
    <row r="383" spans="1:7" s="94" customFormat="1" ht="43.2" x14ac:dyDescent="0.3">
      <c r="A383" s="12" t="s">
        <v>489</v>
      </c>
      <c r="B383" s="13" t="s">
        <v>488</v>
      </c>
      <c r="C383" s="28" t="s">
        <v>643</v>
      </c>
      <c r="D383" s="28" t="s">
        <v>419</v>
      </c>
      <c r="E383" s="28">
        <v>2.3E-3</v>
      </c>
      <c r="F383" s="30" t="s">
        <v>452</v>
      </c>
      <c r="G383" s="42"/>
    </row>
    <row r="384" spans="1:7" s="94" customFormat="1" ht="43.2" x14ac:dyDescent="0.3">
      <c r="A384" s="12" t="s">
        <v>489</v>
      </c>
      <c r="B384" s="13" t="s">
        <v>488</v>
      </c>
      <c r="C384" s="28" t="s">
        <v>643</v>
      </c>
      <c r="D384" s="28" t="s">
        <v>417</v>
      </c>
      <c r="E384" s="28">
        <v>7.6E-3</v>
      </c>
      <c r="F384" s="30" t="s">
        <v>417</v>
      </c>
      <c r="G384" s="42"/>
    </row>
    <row r="385" spans="1:7" s="94" customFormat="1" x14ac:dyDescent="0.3">
      <c r="A385" s="12" t="s">
        <v>279</v>
      </c>
      <c r="B385" s="13" t="s">
        <v>280</v>
      </c>
      <c r="C385" s="28" t="s">
        <v>420</v>
      </c>
      <c r="D385" s="28" t="s">
        <v>419</v>
      </c>
      <c r="E385" s="28">
        <v>4000</v>
      </c>
      <c r="F385" s="30" t="s">
        <v>440</v>
      </c>
      <c r="G385" s="42"/>
    </row>
    <row r="386" spans="1:7" s="94" customFormat="1" x14ac:dyDescent="0.3">
      <c r="A386" s="12" t="s">
        <v>281</v>
      </c>
      <c r="B386" s="13" t="s">
        <v>282</v>
      </c>
      <c r="C386" s="28" t="s">
        <v>420</v>
      </c>
      <c r="D386" s="28" t="s">
        <v>419</v>
      </c>
      <c r="E386" s="28">
        <v>500</v>
      </c>
      <c r="F386" s="30" t="s">
        <v>378</v>
      </c>
      <c r="G386" s="42"/>
    </row>
    <row r="387" spans="1:7" s="94" customFormat="1" x14ac:dyDescent="0.3">
      <c r="A387" s="12" t="s">
        <v>283</v>
      </c>
      <c r="B387" s="13" t="s">
        <v>284</v>
      </c>
      <c r="C387" s="28" t="s">
        <v>421</v>
      </c>
      <c r="D387" s="28" t="s">
        <v>417</v>
      </c>
      <c r="E387" s="28">
        <v>0.04</v>
      </c>
      <c r="F387" s="30" t="s">
        <v>417</v>
      </c>
      <c r="G387" s="42"/>
    </row>
    <row r="388" spans="1:7" s="94" customFormat="1" x14ac:dyDescent="0.3">
      <c r="A388" s="12" t="s">
        <v>285</v>
      </c>
      <c r="B388" s="13" t="s">
        <v>286</v>
      </c>
      <c r="C388" s="28" t="s">
        <v>420</v>
      </c>
      <c r="D388" s="28" t="s">
        <v>419</v>
      </c>
      <c r="E388" s="28">
        <v>100</v>
      </c>
      <c r="F388" s="30" t="s">
        <v>400</v>
      </c>
      <c r="G388" s="42"/>
    </row>
    <row r="389" spans="1:7" s="94" customFormat="1" x14ac:dyDescent="0.3">
      <c r="A389" s="12" t="s">
        <v>287</v>
      </c>
      <c r="B389" s="13" t="s">
        <v>288</v>
      </c>
      <c r="C389" s="28" t="s">
        <v>420</v>
      </c>
      <c r="D389" s="28" t="s">
        <v>419</v>
      </c>
      <c r="E389" s="28">
        <v>90</v>
      </c>
      <c r="F389" s="30" t="s">
        <v>400</v>
      </c>
      <c r="G389" s="42"/>
    </row>
    <row r="390" spans="1:7" s="94" customFormat="1" x14ac:dyDescent="0.3">
      <c r="A390" s="12" t="s">
        <v>289</v>
      </c>
      <c r="B390" s="13" t="s">
        <v>290</v>
      </c>
      <c r="C390" s="28" t="s">
        <v>392</v>
      </c>
      <c r="D390" s="28" t="s">
        <v>383</v>
      </c>
      <c r="E390" s="28">
        <v>300</v>
      </c>
      <c r="F390" s="30" t="s">
        <v>439</v>
      </c>
      <c r="G390" s="42"/>
    </row>
    <row r="391" spans="1:7" s="94" customFormat="1" ht="28.8" x14ac:dyDescent="0.3">
      <c r="A391" s="12" t="s">
        <v>289</v>
      </c>
      <c r="B391" s="13" t="s">
        <v>290</v>
      </c>
      <c r="C391" s="28" t="s">
        <v>392</v>
      </c>
      <c r="D391" s="28" t="s">
        <v>601</v>
      </c>
      <c r="E391" s="28">
        <v>100</v>
      </c>
      <c r="F391" s="30" t="s">
        <v>490</v>
      </c>
      <c r="G391" s="42"/>
    </row>
    <row r="392" spans="1:7" s="94" customFormat="1" ht="57.6" x14ac:dyDescent="0.3">
      <c r="A392" s="12" t="s">
        <v>289</v>
      </c>
      <c r="B392" s="13" t="s">
        <v>290</v>
      </c>
      <c r="C392" s="28" t="s">
        <v>392</v>
      </c>
      <c r="D392" s="28" t="s">
        <v>415</v>
      </c>
      <c r="E392" s="28">
        <v>100</v>
      </c>
      <c r="F392" s="30" t="s">
        <v>491</v>
      </c>
      <c r="G392" s="42"/>
    </row>
    <row r="393" spans="1:7" s="94" customFormat="1" ht="57.6" x14ac:dyDescent="0.3">
      <c r="A393" s="12" t="s">
        <v>289</v>
      </c>
      <c r="B393" s="13" t="s">
        <v>290</v>
      </c>
      <c r="C393" s="28" t="s">
        <v>392</v>
      </c>
      <c r="D393" s="28" t="s">
        <v>419</v>
      </c>
      <c r="E393" s="28">
        <v>100</v>
      </c>
      <c r="F393" s="30" t="s">
        <v>491</v>
      </c>
      <c r="G393" s="42"/>
    </row>
    <row r="394" spans="1:7" s="94" customFormat="1" x14ac:dyDescent="0.3">
      <c r="A394" s="12" t="s">
        <v>291</v>
      </c>
      <c r="B394" s="13" t="s">
        <v>292</v>
      </c>
      <c r="C394" s="28" t="s">
        <v>389</v>
      </c>
      <c r="D394" s="28" t="s">
        <v>415</v>
      </c>
      <c r="E394" s="28">
        <v>90</v>
      </c>
      <c r="F394" s="30" t="s">
        <v>401</v>
      </c>
      <c r="G394" s="42"/>
    </row>
    <row r="395" spans="1:7" s="94" customFormat="1" x14ac:dyDescent="0.3">
      <c r="A395" s="12" t="s">
        <v>291</v>
      </c>
      <c r="B395" s="13" t="s">
        <v>292</v>
      </c>
      <c r="C395" s="28" t="s">
        <v>389</v>
      </c>
      <c r="D395" s="28" t="s">
        <v>419</v>
      </c>
      <c r="E395" s="28">
        <v>50</v>
      </c>
      <c r="F395" s="30" t="s">
        <v>401</v>
      </c>
      <c r="G395" s="42"/>
    </row>
    <row r="396" spans="1:7" s="94" customFormat="1" x14ac:dyDescent="0.3">
      <c r="A396" s="12" t="s">
        <v>649</v>
      </c>
      <c r="B396" s="13" t="s">
        <v>650</v>
      </c>
      <c r="C396" s="28" t="s">
        <v>655</v>
      </c>
      <c r="D396" s="28" t="s">
        <v>601</v>
      </c>
      <c r="E396" s="28">
        <v>40</v>
      </c>
      <c r="F396" s="30" t="s">
        <v>413</v>
      </c>
      <c r="G396" s="42"/>
    </row>
    <row r="397" spans="1:7" s="94" customFormat="1" x14ac:dyDescent="0.3">
      <c r="A397" s="12" t="s">
        <v>649</v>
      </c>
      <c r="B397" s="13" t="s">
        <v>650</v>
      </c>
      <c r="C397" s="28" t="s">
        <v>655</v>
      </c>
      <c r="D397" s="28" t="s">
        <v>415</v>
      </c>
      <c r="E397" s="28">
        <v>40</v>
      </c>
      <c r="F397" s="30" t="s">
        <v>413</v>
      </c>
      <c r="G397" s="42"/>
    </row>
    <row r="398" spans="1:7" s="94" customFormat="1" x14ac:dyDescent="0.3">
      <c r="A398" s="12" t="s">
        <v>649</v>
      </c>
      <c r="B398" s="13" t="s">
        <v>650</v>
      </c>
      <c r="C398" s="28" t="s">
        <v>655</v>
      </c>
      <c r="D398" s="28" t="s">
        <v>419</v>
      </c>
      <c r="E398" s="28">
        <v>40</v>
      </c>
      <c r="F398" s="30" t="s">
        <v>413</v>
      </c>
      <c r="G398" s="42"/>
    </row>
    <row r="399" spans="1:7" s="94" customFormat="1" x14ac:dyDescent="0.3">
      <c r="A399" s="12" t="s">
        <v>651</v>
      </c>
      <c r="B399" s="13" t="s">
        <v>652</v>
      </c>
      <c r="C399" s="28" t="s">
        <v>657</v>
      </c>
      <c r="D399" s="28" t="s">
        <v>601</v>
      </c>
      <c r="E399" s="28">
        <v>40</v>
      </c>
      <c r="F399" s="30" t="s">
        <v>413</v>
      </c>
      <c r="G399" s="42"/>
    </row>
    <row r="400" spans="1:7" s="94" customFormat="1" x14ac:dyDescent="0.3">
      <c r="A400" s="12" t="s">
        <v>651</v>
      </c>
      <c r="B400" s="13" t="s">
        <v>652</v>
      </c>
      <c r="C400" s="28" t="s">
        <v>657</v>
      </c>
      <c r="D400" s="28" t="s">
        <v>415</v>
      </c>
      <c r="E400" s="28">
        <v>40</v>
      </c>
      <c r="F400" s="30" t="s">
        <v>413</v>
      </c>
      <c r="G400" s="42"/>
    </row>
    <row r="401" spans="1:7" s="94" customFormat="1" x14ac:dyDescent="0.3">
      <c r="A401" s="12" t="s">
        <v>651</v>
      </c>
      <c r="B401" s="13" t="s">
        <v>652</v>
      </c>
      <c r="C401" s="28" t="s">
        <v>657</v>
      </c>
      <c r="D401" s="28" t="s">
        <v>419</v>
      </c>
      <c r="E401" s="28">
        <v>40</v>
      </c>
      <c r="F401" s="30" t="s">
        <v>413</v>
      </c>
      <c r="G401" s="42"/>
    </row>
    <row r="402" spans="1:7" s="94" customFormat="1" x14ac:dyDescent="0.3">
      <c r="A402" s="12" t="s">
        <v>653</v>
      </c>
      <c r="B402" s="13" t="s">
        <v>654</v>
      </c>
      <c r="C402" s="28" t="s">
        <v>657</v>
      </c>
      <c r="D402" s="28" t="s">
        <v>601</v>
      </c>
      <c r="E402" s="28">
        <v>40</v>
      </c>
      <c r="F402" s="30" t="s">
        <v>413</v>
      </c>
      <c r="G402" s="42"/>
    </row>
    <row r="403" spans="1:7" s="94" customFormat="1" x14ac:dyDescent="0.3">
      <c r="A403" s="12" t="s">
        <v>653</v>
      </c>
      <c r="B403" s="13" t="s">
        <v>654</v>
      </c>
      <c r="C403" s="28" t="s">
        <v>657</v>
      </c>
      <c r="D403" s="28" t="s">
        <v>415</v>
      </c>
      <c r="E403" s="28">
        <v>40</v>
      </c>
      <c r="F403" s="30" t="s">
        <v>413</v>
      </c>
      <c r="G403" s="42"/>
    </row>
    <row r="404" spans="1:7" s="94" customFormat="1" x14ac:dyDescent="0.3">
      <c r="A404" s="12" t="s">
        <v>653</v>
      </c>
      <c r="B404" s="13" t="s">
        <v>654</v>
      </c>
      <c r="C404" s="28" t="s">
        <v>657</v>
      </c>
      <c r="D404" s="28" t="s">
        <v>419</v>
      </c>
      <c r="E404" s="28">
        <v>40</v>
      </c>
      <c r="F404" s="30" t="s">
        <v>413</v>
      </c>
      <c r="G404" s="42"/>
    </row>
    <row r="405" spans="1:7" s="94" customFormat="1" ht="43.2" x14ac:dyDescent="0.3">
      <c r="A405" s="12" t="s">
        <v>293</v>
      </c>
      <c r="B405" s="13" t="s">
        <v>294</v>
      </c>
      <c r="C405" s="28" t="s">
        <v>600</v>
      </c>
      <c r="D405" s="28" t="s">
        <v>419</v>
      </c>
      <c r="E405" s="28">
        <v>4</v>
      </c>
      <c r="F405" s="30" t="s">
        <v>492</v>
      </c>
      <c r="G405" s="42"/>
    </row>
    <row r="406" spans="1:7" s="94" customFormat="1" x14ac:dyDescent="0.3">
      <c r="A406" s="12" t="s">
        <v>293</v>
      </c>
      <c r="B406" s="13" t="s">
        <v>294</v>
      </c>
      <c r="C406" s="28" t="s">
        <v>600</v>
      </c>
      <c r="D406" s="28" t="s">
        <v>417</v>
      </c>
      <c r="E406" s="28">
        <v>0.03</v>
      </c>
      <c r="F406" s="30" t="s">
        <v>417</v>
      </c>
      <c r="G406" s="42"/>
    </row>
    <row r="407" spans="1:7" s="94" customFormat="1" x14ac:dyDescent="0.3">
      <c r="A407" s="12" t="s">
        <v>295</v>
      </c>
      <c r="B407" s="13" t="s">
        <v>296</v>
      </c>
      <c r="C407" s="28" t="s">
        <v>420</v>
      </c>
      <c r="D407" s="28" t="s">
        <v>419</v>
      </c>
      <c r="E407" s="28">
        <v>30</v>
      </c>
      <c r="F407" s="30" t="s">
        <v>400</v>
      </c>
      <c r="G407" s="42"/>
    </row>
    <row r="408" spans="1:7" s="94" customFormat="1" x14ac:dyDescent="0.3">
      <c r="A408" s="12" t="s">
        <v>297</v>
      </c>
      <c r="B408" s="13" t="s">
        <v>298</v>
      </c>
      <c r="C408" s="28" t="s">
        <v>420</v>
      </c>
      <c r="D408" s="28" t="s">
        <v>419</v>
      </c>
      <c r="E408" s="28">
        <v>30</v>
      </c>
      <c r="F408" s="30" t="s">
        <v>400</v>
      </c>
      <c r="G408" s="42"/>
    </row>
    <row r="409" spans="1:7" s="94" customFormat="1" ht="57.6" x14ac:dyDescent="0.3">
      <c r="A409" s="12" t="s">
        <v>299</v>
      </c>
      <c r="B409" s="13" t="s">
        <v>300</v>
      </c>
      <c r="C409" s="28" t="s">
        <v>391</v>
      </c>
      <c r="D409" s="28" t="s">
        <v>419</v>
      </c>
      <c r="E409" s="28">
        <v>4</v>
      </c>
      <c r="F409" s="134" t="s">
        <v>573</v>
      </c>
      <c r="G409" s="42"/>
    </row>
    <row r="410" spans="1:7" s="94" customFormat="1" x14ac:dyDescent="0.3">
      <c r="A410" s="12" t="s">
        <v>301</v>
      </c>
      <c r="B410" s="13" t="s">
        <v>302</v>
      </c>
      <c r="C410" s="28" t="s">
        <v>407</v>
      </c>
      <c r="D410" s="28" t="s">
        <v>601</v>
      </c>
      <c r="E410" s="28">
        <v>3000</v>
      </c>
      <c r="F410" s="30" t="s">
        <v>449</v>
      </c>
      <c r="G410" s="42"/>
    </row>
    <row r="411" spans="1:7" s="94" customFormat="1" x14ac:dyDescent="0.3">
      <c r="A411" s="12" t="s">
        <v>301</v>
      </c>
      <c r="B411" s="13" t="s">
        <v>302</v>
      </c>
      <c r="C411" s="28" t="s">
        <v>407</v>
      </c>
      <c r="D411" s="28" t="s">
        <v>415</v>
      </c>
      <c r="E411" s="28">
        <v>3000</v>
      </c>
      <c r="F411" s="30" t="s">
        <v>449</v>
      </c>
      <c r="G411" s="42"/>
    </row>
    <row r="412" spans="1:7" s="94" customFormat="1" x14ac:dyDescent="0.3">
      <c r="A412" s="12" t="s">
        <v>301</v>
      </c>
      <c r="B412" s="13" t="s">
        <v>302</v>
      </c>
      <c r="C412" s="28" t="s">
        <v>407</v>
      </c>
      <c r="D412" s="28" t="s">
        <v>419</v>
      </c>
      <c r="E412" s="28">
        <v>3000</v>
      </c>
      <c r="F412" s="30" t="s">
        <v>449</v>
      </c>
      <c r="G412" s="42"/>
    </row>
    <row r="413" spans="1:7" s="94" customFormat="1" x14ac:dyDescent="0.3">
      <c r="A413" s="12" t="s">
        <v>303</v>
      </c>
      <c r="B413" s="13" t="s">
        <v>304</v>
      </c>
      <c r="C413" s="28" t="s">
        <v>382</v>
      </c>
      <c r="D413" s="28" t="s">
        <v>601</v>
      </c>
      <c r="E413" s="28">
        <v>100</v>
      </c>
      <c r="F413" s="30" t="s">
        <v>429</v>
      </c>
      <c r="G413" s="42"/>
    </row>
    <row r="414" spans="1:7" s="94" customFormat="1" x14ac:dyDescent="0.3">
      <c r="A414" s="12" t="s">
        <v>303</v>
      </c>
      <c r="B414" s="13" t="s">
        <v>304</v>
      </c>
      <c r="C414" s="28" t="s">
        <v>382</v>
      </c>
      <c r="D414" s="28" t="s">
        <v>415</v>
      </c>
      <c r="E414" s="28">
        <v>100</v>
      </c>
      <c r="F414" s="30" t="s">
        <v>429</v>
      </c>
      <c r="G414" s="42"/>
    </row>
    <row r="415" spans="1:7" s="94" customFormat="1" x14ac:dyDescent="0.3">
      <c r="A415" s="12" t="s">
        <v>303</v>
      </c>
      <c r="B415" s="13" t="s">
        <v>304</v>
      </c>
      <c r="C415" s="28" t="s">
        <v>382</v>
      </c>
      <c r="D415" s="28" t="s">
        <v>419</v>
      </c>
      <c r="E415" s="28">
        <v>100</v>
      </c>
      <c r="F415" s="30" t="s">
        <v>429</v>
      </c>
      <c r="G415" s="42"/>
    </row>
    <row r="416" spans="1:7" s="94" customFormat="1" x14ac:dyDescent="0.3">
      <c r="A416" s="12" t="s">
        <v>305</v>
      </c>
      <c r="B416" s="13" t="s">
        <v>306</v>
      </c>
      <c r="C416" s="28" t="s">
        <v>388</v>
      </c>
      <c r="D416" s="28" t="s">
        <v>601</v>
      </c>
      <c r="E416" s="28">
        <v>100</v>
      </c>
      <c r="F416" s="30" t="s">
        <v>429</v>
      </c>
      <c r="G416" s="42"/>
    </row>
    <row r="417" spans="1:7" s="94" customFormat="1" x14ac:dyDescent="0.3">
      <c r="A417" s="12" t="s">
        <v>305</v>
      </c>
      <c r="B417" s="13" t="s">
        <v>306</v>
      </c>
      <c r="C417" s="28" t="s">
        <v>388</v>
      </c>
      <c r="D417" s="28" t="s">
        <v>415</v>
      </c>
      <c r="E417" s="28">
        <v>100</v>
      </c>
      <c r="F417" s="30" t="s">
        <v>429</v>
      </c>
      <c r="G417" s="42"/>
    </row>
    <row r="418" spans="1:7" s="94" customFormat="1" x14ac:dyDescent="0.3">
      <c r="A418" s="12" t="s">
        <v>305</v>
      </c>
      <c r="B418" s="13" t="s">
        <v>306</v>
      </c>
      <c r="C418" s="28" t="s">
        <v>388</v>
      </c>
      <c r="D418" s="28" t="s">
        <v>419</v>
      </c>
      <c r="E418" s="28">
        <v>100</v>
      </c>
      <c r="F418" s="30" t="s">
        <v>429</v>
      </c>
      <c r="G418" s="42"/>
    </row>
    <row r="419" spans="1:7" s="94" customFormat="1" x14ac:dyDescent="0.3">
      <c r="A419" s="12" t="s">
        <v>637</v>
      </c>
      <c r="B419" s="13" t="s">
        <v>638</v>
      </c>
      <c r="C419" s="28" t="s">
        <v>631</v>
      </c>
      <c r="D419" s="28" t="s">
        <v>383</v>
      </c>
      <c r="E419" s="28">
        <v>3000</v>
      </c>
      <c r="F419" s="30" t="s">
        <v>435</v>
      </c>
      <c r="G419" s="42"/>
    </row>
    <row r="420" spans="1:7" s="94" customFormat="1" x14ac:dyDescent="0.3">
      <c r="A420" s="12" t="s">
        <v>637</v>
      </c>
      <c r="B420" s="13" t="s">
        <v>638</v>
      </c>
      <c r="C420" s="28" t="s">
        <v>631</v>
      </c>
      <c r="D420" s="28" t="s">
        <v>601</v>
      </c>
      <c r="E420" s="28">
        <v>60</v>
      </c>
      <c r="F420" s="30" t="s">
        <v>440</v>
      </c>
      <c r="G420" s="42"/>
    </row>
    <row r="421" spans="1:7" s="94" customFormat="1" x14ac:dyDescent="0.3">
      <c r="A421" s="12" t="s">
        <v>637</v>
      </c>
      <c r="B421" s="13" t="s">
        <v>638</v>
      </c>
      <c r="C421" s="28" t="s">
        <v>631</v>
      </c>
      <c r="D421" s="28" t="s">
        <v>415</v>
      </c>
      <c r="E421" s="28">
        <v>60</v>
      </c>
      <c r="F421" s="30" t="s">
        <v>440</v>
      </c>
      <c r="G421" s="42"/>
    </row>
    <row r="422" spans="1:7" s="94" customFormat="1" x14ac:dyDescent="0.3">
      <c r="A422" s="12" t="s">
        <v>637</v>
      </c>
      <c r="B422" s="13" t="s">
        <v>638</v>
      </c>
      <c r="C422" s="28" t="s">
        <v>631</v>
      </c>
      <c r="D422" s="28" t="s">
        <v>419</v>
      </c>
      <c r="E422" s="28">
        <v>60</v>
      </c>
      <c r="F422" s="30" t="s">
        <v>440</v>
      </c>
      <c r="G422" s="42"/>
    </row>
    <row r="423" spans="1:7" s="94" customFormat="1" x14ac:dyDescent="0.3">
      <c r="A423" s="12" t="s">
        <v>639</v>
      </c>
      <c r="B423" s="13" t="s">
        <v>640</v>
      </c>
      <c r="C423" s="28" t="s">
        <v>641</v>
      </c>
      <c r="D423" s="28" t="s">
        <v>383</v>
      </c>
      <c r="E423" s="28">
        <v>3000</v>
      </c>
      <c r="F423" s="30" t="s">
        <v>435</v>
      </c>
      <c r="G423" s="42"/>
    </row>
    <row r="424" spans="1:7" s="94" customFormat="1" x14ac:dyDescent="0.3">
      <c r="A424" s="12" t="s">
        <v>639</v>
      </c>
      <c r="B424" s="13" t="s">
        <v>640</v>
      </c>
      <c r="C424" s="28" t="s">
        <v>641</v>
      </c>
      <c r="D424" s="28" t="s">
        <v>601</v>
      </c>
      <c r="E424" s="28">
        <v>60</v>
      </c>
      <c r="F424" s="30" t="s">
        <v>440</v>
      </c>
      <c r="G424" s="42"/>
    </row>
    <row r="425" spans="1:7" s="94" customFormat="1" x14ac:dyDescent="0.3">
      <c r="A425" s="12" t="s">
        <v>639</v>
      </c>
      <c r="B425" s="13" t="s">
        <v>640</v>
      </c>
      <c r="C425" s="28" t="s">
        <v>641</v>
      </c>
      <c r="D425" s="28" t="s">
        <v>415</v>
      </c>
      <c r="E425" s="28">
        <v>60</v>
      </c>
      <c r="F425" s="30" t="s">
        <v>440</v>
      </c>
      <c r="G425" s="42"/>
    </row>
    <row r="426" spans="1:7" s="94" customFormat="1" x14ac:dyDescent="0.3">
      <c r="A426" s="12" t="s">
        <v>639</v>
      </c>
      <c r="B426" s="13" t="s">
        <v>640</v>
      </c>
      <c r="C426" s="28" t="s">
        <v>641</v>
      </c>
      <c r="D426" s="28" t="s">
        <v>419</v>
      </c>
      <c r="E426" s="28">
        <v>60</v>
      </c>
      <c r="F426" s="30" t="s">
        <v>440</v>
      </c>
      <c r="G426" s="42"/>
    </row>
    <row r="427" spans="1:7" s="94" customFormat="1" x14ac:dyDescent="0.3">
      <c r="A427" s="12" t="s">
        <v>633</v>
      </c>
      <c r="B427" s="13" t="s">
        <v>634</v>
      </c>
      <c r="C427" s="28" t="s">
        <v>631</v>
      </c>
      <c r="D427" s="28" t="s">
        <v>601</v>
      </c>
      <c r="E427" s="28">
        <v>4</v>
      </c>
      <c r="F427" s="30" t="s">
        <v>440</v>
      </c>
      <c r="G427" s="42"/>
    </row>
    <row r="428" spans="1:7" s="94" customFormat="1" x14ac:dyDescent="0.3">
      <c r="A428" s="12" t="s">
        <v>633</v>
      </c>
      <c r="B428" s="13" t="s">
        <v>634</v>
      </c>
      <c r="C428" s="28" t="s">
        <v>631</v>
      </c>
      <c r="D428" s="28" t="s">
        <v>415</v>
      </c>
      <c r="E428" s="28">
        <v>4</v>
      </c>
      <c r="F428" s="30" t="s">
        <v>440</v>
      </c>
      <c r="G428" s="42"/>
    </row>
    <row r="429" spans="1:7" s="94" customFormat="1" x14ac:dyDescent="0.3">
      <c r="A429" s="12" t="s">
        <v>633</v>
      </c>
      <c r="B429" s="13" t="s">
        <v>634</v>
      </c>
      <c r="C429" s="28" t="s">
        <v>631</v>
      </c>
      <c r="D429" s="28" t="s">
        <v>419</v>
      </c>
      <c r="E429" s="28">
        <v>4</v>
      </c>
      <c r="F429" s="30" t="s">
        <v>440</v>
      </c>
      <c r="G429" s="42"/>
    </row>
    <row r="430" spans="1:7" s="94" customFormat="1" x14ac:dyDescent="0.3">
      <c r="A430" s="12" t="s">
        <v>307</v>
      </c>
      <c r="B430" s="13" t="s">
        <v>308</v>
      </c>
      <c r="C430" s="28" t="s">
        <v>420</v>
      </c>
      <c r="D430" s="28" t="s">
        <v>419</v>
      </c>
      <c r="E430" s="28">
        <v>70</v>
      </c>
      <c r="F430" s="30" t="s">
        <v>436</v>
      </c>
      <c r="G430" s="42"/>
    </row>
    <row r="431" spans="1:7" s="42" customFormat="1" x14ac:dyDescent="0.3">
      <c r="A431" s="12" t="s">
        <v>309</v>
      </c>
      <c r="B431" s="13" t="s">
        <v>310</v>
      </c>
      <c r="C431" s="28" t="s">
        <v>421</v>
      </c>
      <c r="D431" s="28" t="s">
        <v>417</v>
      </c>
      <c r="E431" s="28">
        <v>2</v>
      </c>
      <c r="F431" s="30" t="s">
        <v>417</v>
      </c>
    </row>
    <row r="432" spans="1:7" s="94" customFormat="1" x14ac:dyDescent="0.3">
      <c r="A432" s="12" t="s">
        <v>311</v>
      </c>
      <c r="B432" s="13" t="s">
        <v>493</v>
      </c>
      <c r="C432" s="28" t="s">
        <v>600</v>
      </c>
      <c r="D432" s="28" t="s">
        <v>415</v>
      </c>
      <c r="E432" s="28">
        <v>7</v>
      </c>
      <c r="F432" s="30" t="s">
        <v>435</v>
      </c>
      <c r="G432" s="42"/>
    </row>
    <row r="433" spans="1:7" s="94" customFormat="1" x14ac:dyDescent="0.3">
      <c r="A433" s="12" t="s">
        <v>311</v>
      </c>
      <c r="B433" s="13" t="s">
        <v>493</v>
      </c>
      <c r="C433" s="28" t="s">
        <v>600</v>
      </c>
      <c r="D433" s="28" t="s">
        <v>419</v>
      </c>
      <c r="E433" s="28">
        <v>7</v>
      </c>
      <c r="F433" s="30" t="s">
        <v>435</v>
      </c>
      <c r="G433" s="42"/>
    </row>
    <row r="434" spans="1:7" s="94" customFormat="1" x14ac:dyDescent="0.3">
      <c r="A434" s="12" t="s">
        <v>311</v>
      </c>
      <c r="B434" s="13" t="s">
        <v>493</v>
      </c>
      <c r="C434" s="28" t="s">
        <v>600</v>
      </c>
      <c r="D434" s="28" t="s">
        <v>417</v>
      </c>
      <c r="E434" s="28">
        <v>4</v>
      </c>
      <c r="F434" s="30" t="s">
        <v>417</v>
      </c>
      <c r="G434" s="42"/>
    </row>
    <row r="435" spans="1:7" s="42" customFormat="1" x14ac:dyDescent="0.3">
      <c r="A435" s="12" t="s">
        <v>312</v>
      </c>
      <c r="B435" s="13" t="s">
        <v>313</v>
      </c>
      <c r="C435" s="28" t="s">
        <v>389</v>
      </c>
      <c r="D435" s="28" t="s">
        <v>601</v>
      </c>
      <c r="E435" s="28">
        <v>600</v>
      </c>
      <c r="F435" s="30" t="s">
        <v>440</v>
      </c>
    </row>
    <row r="436" spans="1:7" s="42" customFormat="1" x14ac:dyDescent="0.3">
      <c r="A436" s="12" t="s">
        <v>312</v>
      </c>
      <c r="B436" s="13" t="s">
        <v>313</v>
      </c>
      <c r="C436" s="28" t="s">
        <v>389</v>
      </c>
      <c r="D436" s="28" t="s">
        <v>415</v>
      </c>
      <c r="E436" s="28">
        <v>600</v>
      </c>
      <c r="F436" s="30" t="s">
        <v>440</v>
      </c>
    </row>
    <row r="437" spans="1:7" s="42" customFormat="1" x14ac:dyDescent="0.3">
      <c r="A437" s="12" t="s">
        <v>312</v>
      </c>
      <c r="B437" s="13" t="s">
        <v>313</v>
      </c>
      <c r="C437" s="28" t="s">
        <v>389</v>
      </c>
      <c r="D437" s="28" t="s">
        <v>419</v>
      </c>
      <c r="E437" s="28">
        <v>600</v>
      </c>
      <c r="F437" s="30" t="s">
        <v>440</v>
      </c>
    </row>
    <row r="438" spans="1:7" s="94" customFormat="1" x14ac:dyDescent="0.3">
      <c r="A438" s="12" t="s">
        <v>314</v>
      </c>
      <c r="B438" s="13" t="s">
        <v>315</v>
      </c>
      <c r="C438" s="28" t="s">
        <v>421</v>
      </c>
      <c r="D438" s="28" t="s">
        <v>419</v>
      </c>
      <c r="E438" s="28">
        <v>0.6</v>
      </c>
      <c r="F438" s="30" t="s">
        <v>378</v>
      </c>
      <c r="G438" s="42"/>
    </row>
    <row r="439" spans="1:7" s="42" customFormat="1" ht="28.8" x14ac:dyDescent="0.3">
      <c r="A439" s="12" t="s">
        <v>316</v>
      </c>
      <c r="B439" s="13" t="s">
        <v>317</v>
      </c>
      <c r="C439" s="28" t="s">
        <v>389</v>
      </c>
      <c r="D439" s="28" t="s">
        <v>601</v>
      </c>
      <c r="E439" s="28">
        <v>400</v>
      </c>
      <c r="F439" s="30" t="s">
        <v>494</v>
      </c>
    </row>
    <row r="440" spans="1:7" s="42" customFormat="1" x14ac:dyDescent="0.3">
      <c r="A440" s="12" t="s">
        <v>316</v>
      </c>
      <c r="B440" s="13" t="s">
        <v>317</v>
      </c>
      <c r="C440" s="28" t="s">
        <v>389</v>
      </c>
      <c r="D440" s="28" t="s">
        <v>415</v>
      </c>
      <c r="E440" s="28">
        <v>200</v>
      </c>
      <c r="F440" s="30" t="s">
        <v>475</v>
      </c>
    </row>
    <row r="441" spans="1:7" s="42" customFormat="1" x14ac:dyDescent="0.3">
      <c r="A441" s="12" t="s">
        <v>316</v>
      </c>
      <c r="B441" s="13" t="s">
        <v>317</v>
      </c>
      <c r="C441" s="28" t="s">
        <v>389</v>
      </c>
      <c r="D441" s="28" t="s">
        <v>419</v>
      </c>
      <c r="E441" s="28">
        <v>200</v>
      </c>
      <c r="F441" s="30" t="s">
        <v>475</v>
      </c>
    </row>
    <row r="442" spans="1:7" s="94" customFormat="1" x14ac:dyDescent="0.3">
      <c r="A442" s="12" t="s">
        <v>318</v>
      </c>
      <c r="B442" s="13" t="s">
        <v>319</v>
      </c>
      <c r="C442" s="28" t="s">
        <v>421</v>
      </c>
      <c r="D442" s="28" t="s">
        <v>419</v>
      </c>
      <c r="E442" s="28">
        <v>4000</v>
      </c>
      <c r="F442" s="30" t="s">
        <v>436</v>
      </c>
      <c r="G442" s="42"/>
    </row>
    <row r="443" spans="1:7" s="42" customFormat="1" x14ac:dyDescent="0.3">
      <c r="A443" s="12" t="s">
        <v>320</v>
      </c>
      <c r="B443" s="13" t="s">
        <v>495</v>
      </c>
      <c r="C443" s="28" t="s">
        <v>600</v>
      </c>
      <c r="D443" s="28" t="s">
        <v>601</v>
      </c>
      <c r="E443" s="28">
        <v>70</v>
      </c>
      <c r="F443" s="30" t="s">
        <v>496</v>
      </c>
    </row>
    <row r="444" spans="1:7" s="42" customFormat="1" x14ac:dyDescent="0.3">
      <c r="A444" s="12" t="s">
        <v>320</v>
      </c>
      <c r="B444" s="13" t="s">
        <v>495</v>
      </c>
      <c r="C444" s="28" t="s">
        <v>600</v>
      </c>
      <c r="D444" s="28" t="s">
        <v>415</v>
      </c>
      <c r="E444" s="28">
        <v>70</v>
      </c>
      <c r="F444" s="30" t="s">
        <v>496</v>
      </c>
    </row>
    <row r="445" spans="1:7" s="42" customFormat="1" x14ac:dyDescent="0.3">
      <c r="A445" s="12" t="s">
        <v>320</v>
      </c>
      <c r="B445" s="13" t="s">
        <v>495</v>
      </c>
      <c r="C445" s="28" t="s">
        <v>600</v>
      </c>
      <c r="D445" s="28" t="s">
        <v>419</v>
      </c>
      <c r="E445" s="28">
        <v>70</v>
      </c>
      <c r="F445" s="30" t="s">
        <v>496</v>
      </c>
    </row>
    <row r="446" spans="1:7" s="42" customFormat="1" x14ac:dyDescent="0.3">
      <c r="A446" s="12" t="s">
        <v>660</v>
      </c>
      <c r="B446" s="13" t="s">
        <v>662</v>
      </c>
      <c r="C446" s="28" t="s">
        <v>655</v>
      </c>
      <c r="D446" s="28" t="s">
        <v>601</v>
      </c>
      <c r="E446" s="28">
        <v>10</v>
      </c>
      <c r="F446" s="30" t="s">
        <v>669</v>
      </c>
    </row>
    <row r="447" spans="1:7" s="42" customFormat="1" ht="28.8" x14ac:dyDescent="0.3">
      <c r="A447" s="12" t="s">
        <v>660</v>
      </c>
      <c r="B447" s="13" t="s">
        <v>662</v>
      </c>
      <c r="C447" s="28" t="s">
        <v>655</v>
      </c>
      <c r="D447" s="28" t="s">
        <v>415</v>
      </c>
      <c r="E447" s="28">
        <v>10</v>
      </c>
      <c r="F447" s="30" t="s">
        <v>668</v>
      </c>
    </row>
    <row r="448" spans="1:7" s="42" customFormat="1" ht="28.8" x14ac:dyDescent="0.3">
      <c r="A448" s="12" t="s">
        <v>660</v>
      </c>
      <c r="B448" s="13" t="s">
        <v>662</v>
      </c>
      <c r="C448" s="28" t="s">
        <v>655</v>
      </c>
      <c r="D448" s="28" t="s">
        <v>419</v>
      </c>
      <c r="E448" s="28">
        <v>10</v>
      </c>
      <c r="F448" s="30" t="s">
        <v>668</v>
      </c>
    </row>
    <row r="449" spans="1:7" s="42" customFormat="1" x14ac:dyDescent="0.3">
      <c r="A449" s="12" t="s">
        <v>660</v>
      </c>
      <c r="B449" s="13" t="s">
        <v>662</v>
      </c>
      <c r="C449" s="28" t="s">
        <v>655</v>
      </c>
      <c r="D449" s="28" t="s">
        <v>417</v>
      </c>
      <c r="E449" s="28">
        <v>6</v>
      </c>
      <c r="F449" s="30" t="s">
        <v>417</v>
      </c>
    </row>
    <row r="450" spans="1:7" s="94" customFormat="1" x14ac:dyDescent="0.3">
      <c r="A450" s="12" t="s">
        <v>321</v>
      </c>
      <c r="B450" s="13" t="s">
        <v>322</v>
      </c>
      <c r="C450" s="28" t="s">
        <v>420</v>
      </c>
      <c r="D450" s="28" t="s">
        <v>417</v>
      </c>
      <c r="E450" s="28">
        <v>0.3</v>
      </c>
      <c r="F450" s="30" t="s">
        <v>417</v>
      </c>
      <c r="G450" s="42"/>
    </row>
    <row r="451" spans="1:7" s="42" customFormat="1" ht="28.8" x14ac:dyDescent="0.3">
      <c r="A451" s="12" t="s">
        <v>323</v>
      </c>
      <c r="B451" s="13" t="s">
        <v>324</v>
      </c>
      <c r="C451" s="28" t="s">
        <v>386</v>
      </c>
      <c r="D451" s="28" t="s">
        <v>601</v>
      </c>
      <c r="E451" s="28">
        <v>100</v>
      </c>
      <c r="F451" s="30" t="s">
        <v>497</v>
      </c>
    </row>
    <row r="452" spans="1:7" s="42" customFormat="1" ht="28.8" x14ac:dyDescent="0.3">
      <c r="A452" s="12" t="s">
        <v>323</v>
      </c>
      <c r="B452" s="13" t="s">
        <v>324</v>
      </c>
      <c r="C452" s="28" t="s">
        <v>386</v>
      </c>
      <c r="D452" s="28" t="s">
        <v>415</v>
      </c>
      <c r="E452" s="28">
        <v>100</v>
      </c>
      <c r="F452" s="30" t="s">
        <v>497</v>
      </c>
    </row>
    <row r="453" spans="1:7" s="42" customFormat="1" ht="28.8" x14ac:dyDescent="0.3">
      <c r="A453" s="12" t="s">
        <v>323</v>
      </c>
      <c r="B453" s="13" t="s">
        <v>324</v>
      </c>
      <c r="C453" s="28" t="s">
        <v>386</v>
      </c>
      <c r="D453" s="28" t="s">
        <v>419</v>
      </c>
      <c r="E453" s="28">
        <v>100</v>
      </c>
      <c r="F453" s="30" t="s">
        <v>498</v>
      </c>
    </row>
    <row r="454" spans="1:7" s="42" customFormat="1" x14ac:dyDescent="0.3">
      <c r="A454" s="12" t="s">
        <v>323</v>
      </c>
      <c r="B454" s="13" t="s">
        <v>324</v>
      </c>
      <c r="C454" s="28" t="s">
        <v>386</v>
      </c>
      <c r="D454" s="28" t="s">
        <v>417</v>
      </c>
      <c r="E454" s="28">
        <v>4</v>
      </c>
      <c r="F454" s="30" t="s">
        <v>417</v>
      </c>
    </row>
    <row r="455" spans="1:7" s="42" customFormat="1" ht="28.8" x14ac:dyDescent="0.3">
      <c r="A455" s="12" t="s">
        <v>325</v>
      </c>
      <c r="B455" s="13" t="s">
        <v>326</v>
      </c>
      <c r="C455" s="28" t="s">
        <v>390</v>
      </c>
      <c r="D455" s="28" t="s">
        <v>601</v>
      </c>
      <c r="E455" s="28">
        <v>100</v>
      </c>
      <c r="F455" s="30" t="s">
        <v>497</v>
      </c>
    </row>
    <row r="456" spans="1:7" s="94" customFormat="1" ht="28.8" x14ac:dyDescent="0.3">
      <c r="A456" s="12" t="s">
        <v>325</v>
      </c>
      <c r="B456" s="13" t="s">
        <v>326</v>
      </c>
      <c r="C456" s="28" t="s">
        <v>390</v>
      </c>
      <c r="D456" s="28" t="s">
        <v>415</v>
      </c>
      <c r="E456" s="28">
        <v>100</v>
      </c>
      <c r="F456" s="30" t="s">
        <v>497</v>
      </c>
      <c r="G456" s="42"/>
    </row>
    <row r="457" spans="1:7" s="94" customFormat="1" ht="28.8" x14ac:dyDescent="0.3">
      <c r="A457" s="12" t="s">
        <v>325</v>
      </c>
      <c r="B457" s="13" t="s">
        <v>326</v>
      </c>
      <c r="C457" s="28" t="s">
        <v>390</v>
      </c>
      <c r="D457" s="28" t="s">
        <v>419</v>
      </c>
      <c r="E457" s="28">
        <v>100</v>
      </c>
      <c r="F457" s="30" t="s">
        <v>498</v>
      </c>
      <c r="G457" s="42"/>
    </row>
    <row r="458" spans="1:7" s="94" customFormat="1" x14ac:dyDescent="0.3">
      <c r="A458" s="12" t="s">
        <v>325</v>
      </c>
      <c r="B458" s="13" t="s">
        <v>326</v>
      </c>
      <c r="C458" s="28" t="s">
        <v>390</v>
      </c>
      <c r="D458" s="28" t="s">
        <v>417</v>
      </c>
      <c r="E458" s="28">
        <v>4</v>
      </c>
      <c r="F458" s="30" t="s">
        <v>417</v>
      </c>
      <c r="G458" s="42"/>
    </row>
    <row r="459" spans="1:7" s="42" customFormat="1" ht="28.8" x14ac:dyDescent="0.3">
      <c r="A459" s="12" t="s">
        <v>327</v>
      </c>
      <c r="B459" s="13" t="s">
        <v>328</v>
      </c>
      <c r="C459" s="28" t="s">
        <v>389</v>
      </c>
      <c r="D459" s="28" t="s">
        <v>415</v>
      </c>
      <c r="E459" s="28">
        <v>9000</v>
      </c>
      <c r="F459" s="30" t="s">
        <v>499</v>
      </c>
    </row>
    <row r="460" spans="1:7" s="42" customFormat="1" ht="28.8" x14ac:dyDescent="0.3">
      <c r="A460" s="12" t="s">
        <v>327</v>
      </c>
      <c r="B460" s="13" t="s">
        <v>328</v>
      </c>
      <c r="C460" s="28" t="s">
        <v>389</v>
      </c>
      <c r="D460" s="28" t="s">
        <v>419</v>
      </c>
      <c r="E460" s="28">
        <v>5000</v>
      </c>
      <c r="F460" s="30" t="s">
        <v>499</v>
      </c>
    </row>
    <row r="461" spans="1:7" s="94" customFormat="1" x14ac:dyDescent="0.3">
      <c r="A461" s="12" t="s">
        <v>329</v>
      </c>
      <c r="B461" s="13" t="s">
        <v>330</v>
      </c>
      <c r="C461" s="28" t="s">
        <v>420</v>
      </c>
      <c r="D461" s="28" t="s">
        <v>419</v>
      </c>
      <c r="E461" s="28">
        <v>3</v>
      </c>
      <c r="F461" s="30" t="s">
        <v>399</v>
      </c>
      <c r="G461" s="42"/>
    </row>
    <row r="462" spans="1:7" s="42" customFormat="1" x14ac:dyDescent="0.3">
      <c r="A462" s="12" t="s">
        <v>331</v>
      </c>
      <c r="B462" s="13" t="s">
        <v>332</v>
      </c>
      <c r="C462" s="28" t="s">
        <v>382</v>
      </c>
      <c r="D462" s="28" t="s">
        <v>601</v>
      </c>
      <c r="E462" s="28">
        <v>0.4</v>
      </c>
      <c r="F462" s="30" t="s">
        <v>500</v>
      </c>
    </row>
    <row r="463" spans="1:7" s="42" customFormat="1" x14ac:dyDescent="0.3">
      <c r="A463" s="12" t="s">
        <v>331</v>
      </c>
      <c r="B463" s="13" t="s">
        <v>332</v>
      </c>
      <c r="C463" s="28" t="s">
        <v>382</v>
      </c>
      <c r="D463" s="28" t="s">
        <v>415</v>
      </c>
      <c r="E463" s="28">
        <v>0.4</v>
      </c>
      <c r="F463" s="30" t="s">
        <v>500</v>
      </c>
    </row>
    <row r="464" spans="1:7" s="42" customFormat="1" x14ac:dyDescent="0.3">
      <c r="A464" s="12" t="s">
        <v>331</v>
      </c>
      <c r="B464" s="13" t="s">
        <v>332</v>
      </c>
      <c r="C464" s="28" t="s">
        <v>382</v>
      </c>
      <c r="D464" s="28" t="s">
        <v>419</v>
      </c>
      <c r="E464" s="28">
        <v>0.4</v>
      </c>
      <c r="F464" s="30" t="s">
        <v>500</v>
      </c>
    </row>
    <row r="465" spans="1:7" s="42" customFormat="1" x14ac:dyDescent="0.3">
      <c r="A465" s="12" t="s">
        <v>331</v>
      </c>
      <c r="B465" s="13" t="s">
        <v>332</v>
      </c>
      <c r="C465" s="28" t="s">
        <v>382</v>
      </c>
      <c r="D465" s="28" t="s">
        <v>417</v>
      </c>
      <c r="E465" s="28">
        <v>2</v>
      </c>
      <c r="F465" s="30" t="s">
        <v>417</v>
      </c>
    </row>
    <row r="466" spans="1:7" s="94" customFormat="1" x14ac:dyDescent="0.3">
      <c r="A466" s="12" t="s">
        <v>333</v>
      </c>
      <c r="B466" s="13" t="s">
        <v>334</v>
      </c>
      <c r="C466" s="28" t="s">
        <v>420</v>
      </c>
      <c r="D466" s="28" t="s">
        <v>419</v>
      </c>
      <c r="E466" s="28">
        <v>2000</v>
      </c>
      <c r="F466" s="30" t="s">
        <v>400</v>
      </c>
      <c r="G466" s="42"/>
    </row>
    <row r="467" spans="1:7" s="42" customFormat="1" x14ac:dyDescent="0.3">
      <c r="A467" s="12" t="s">
        <v>335</v>
      </c>
      <c r="B467" s="13" t="s">
        <v>336</v>
      </c>
      <c r="C467" s="28" t="s">
        <v>420</v>
      </c>
      <c r="D467" s="28" t="s">
        <v>417</v>
      </c>
      <c r="E467" s="28">
        <v>30</v>
      </c>
      <c r="F467" s="30" t="s">
        <v>417</v>
      </c>
    </row>
    <row r="468" spans="1:7" s="94" customFormat="1" x14ac:dyDescent="0.3">
      <c r="A468" s="12" t="s">
        <v>337</v>
      </c>
      <c r="B468" s="13" t="s">
        <v>338</v>
      </c>
      <c r="C468" s="28" t="s">
        <v>420</v>
      </c>
      <c r="D468" s="28" t="s">
        <v>419</v>
      </c>
      <c r="E468" s="28">
        <v>70</v>
      </c>
      <c r="F468" s="30" t="s">
        <v>501</v>
      </c>
      <c r="G468" s="42"/>
    </row>
    <row r="469" spans="1:7" s="42" customFormat="1" ht="57.6" x14ac:dyDescent="0.3">
      <c r="A469" s="12" t="s">
        <v>339</v>
      </c>
      <c r="B469" s="13" t="s">
        <v>340</v>
      </c>
      <c r="C469" s="28" t="s">
        <v>391</v>
      </c>
      <c r="D469" s="28" t="s">
        <v>419</v>
      </c>
      <c r="E469" s="28">
        <v>50</v>
      </c>
      <c r="F469" s="134" t="s">
        <v>573</v>
      </c>
    </row>
    <row r="470" spans="1:7" s="94" customFormat="1" x14ac:dyDescent="0.3">
      <c r="A470" s="12" t="s">
        <v>341</v>
      </c>
      <c r="B470" s="13" t="s">
        <v>342</v>
      </c>
      <c r="C470" s="28" t="s">
        <v>386</v>
      </c>
      <c r="D470" s="28" t="s">
        <v>383</v>
      </c>
      <c r="E470" s="28">
        <v>7</v>
      </c>
      <c r="F470" s="30" t="s">
        <v>440</v>
      </c>
      <c r="G470" s="42"/>
    </row>
    <row r="471" spans="1:7" s="94" customFormat="1" x14ac:dyDescent="0.3">
      <c r="A471" s="12" t="s">
        <v>341</v>
      </c>
      <c r="B471" s="13" t="s">
        <v>342</v>
      </c>
      <c r="C471" s="28" t="s">
        <v>386</v>
      </c>
      <c r="D471" s="28" t="s">
        <v>601</v>
      </c>
      <c r="E471" s="28">
        <v>7</v>
      </c>
      <c r="F471" s="30" t="s">
        <v>440</v>
      </c>
      <c r="G471" s="42"/>
    </row>
    <row r="472" spans="1:7" s="94" customFormat="1" x14ac:dyDescent="0.3">
      <c r="A472" s="12" t="s">
        <v>341</v>
      </c>
      <c r="B472" s="13" t="s">
        <v>342</v>
      </c>
      <c r="C472" s="28" t="s">
        <v>386</v>
      </c>
      <c r="D472" s="28" t="s">
        <v>415</v>
      </c>
      <c r="E472" s="28">
        <v>7</v>
      </c>
      <c r="F472" s="30" t="s">
        <v>440</v>
      </c>
      <c r="G472" s="42"/>
    </row>
    <row r="473" spans="1:7" s="94" customFormat="1" x14ac:dyDescent="0.3">
      <c r="A473" s="12" t="s">
        <v>341</v>
      </c>
      <c r="B473" s="13" t="s">
        <v>342</v>
      </c>
      <c r="C473" s="28" t="s">
        <v>386</v>
      </c>
      <c r="D473" s="28" t="s">
        <v>419</v>
      </c>
      <c r="E473" s="28">
        <v>7</v>
      </c>
      <c r="F473" s="30" t="s">
        <v>440</v>
      </c>
      <c r="G473" s="42"/>
    </row>
    <row r="474" spans="1:7" s="94" customFormat="1" x14ac:dyDescent="0.3">
      <c r="A474" s="12" t="s">
        <v>341</v>
      </c>
      <c r="B474" s="13" t="s">
        <v>342</v>
      </c>
      <c r="C474" s="28" t="s">
        <v>386</v>
      </c>
      <c r="D474" s="28" t="s">
        <v>417</v>
      </c>
      <c r="E474" s="28">
        <v>3.0000000000000001E-3</v>
      </c>
      <c r="F474" s="30" t="s">
        <v>417</v>
      </c>
      <c r="G474" s="42"/>
    </row>
    <row r="475" spans="1:7" s="42" customFormat="1" x14ac:dyDescent="0.3">
      <c r="A475" s="12" t="s">
        <v>343</v>
      </c>
      <c r="B475" s="13" t="s">
        <v>344</v>
      </c>
      <c r="C475" s="28" t="s">
        <v>420</v>
      </c>
      <c r="D475" s="28" t="s">
        <v>419</v>
      </c>
      <c r="E475" s="28">
        <v>200000</v>
      </c>
      <c r="F475" s="30" t="s">
        <v>400</v>
      </c>
    </row>
    <row r="476" spans="1:7" s="94" customFormat="1" ht="43.2" x14ac:dyDescent="0.3">
      <c r="A476" s="12" t="s">
        <v>345</v>
      </c>
      <c r="B476" s="13" t="s">
        <v>346</v>
      </c>
      <c r="C476" s="28" t="s">
        <v>388</v>
      </c>
      <c r="D476" s="28" t="s">
        <v>419</v>
      </c>
      <c r="E476" s="28">
        <v>100</v>
      </c>
      <c r="F476" s="30" t="s">
        <v>502</v>
      </c>
      <c r="G476" s="42"/>
    </row>
    <row r="477" spans="1:7" s="94" customFormat="1" ht="28.8" x14ac:dyDescent="0.3">
      <c r="A477" s="12" t="s">
        <v>347</v>
      </c>
      <c r="B477" s="13" t="s">
        <v>348</v>
      </c>
      <c r="C477" s="28" t="s">
        <v>382</v>
      </c>
      <c r="D477" s="28" t="s">
        <v>601</v>
      </c>
      <c r="E477" s="28">
        <v>50</v>
      </c>
      <c r="F477" s="30" t="s">
        <v>503</v>
      </c>
      <c r="G477" s="42"/>
    </row>
    <row r="478" spans="1:7" s="94" customFormat="1" ht="28.8" x14ac:dyDescent="0.3">
      <c r="A478" s="12" t="s">
        <v>347</v>
      </c>
      <c r="B478" s="13" t="s">
        <v>348</v>
      </c>
      <c r="C478" s="28" t="s">
        <v>382</v>
      </c>
      <c r="D478" s="28" t="s">
        <v>415</v>
      </c>
      <c r="E478" s="28">
        <v>50</v>
      </c>
      <c r="F478" s="30" t="s">
        <v>503</v>
      </c>
      <c r="G478" s="42"/>
    </row>
    <row r="479" spans="1:7" s="94" customFormat="1" ht="28.8" x14ac:dyDescent="0.3">
      <c r="A479" s="12" t="s">
        <v>347</v>
      </c>
      <c r="B479" s="13" t="s">
        <v>348</v>
      </c>
      <c r="C479" s="28" t="s">
        <v>382</v>
      </c>
      <c r="D479" s="28" t="s">
        <v>419</v>
      </c>
      <c r="E479" s="28">
        <v>50</v>
      </c>
      <c r="F479" s="30" t="s">
        <v>503</v>
      </c>
      <c r="G479" s="42"/>
    </row>
    <row r="480" spans="1:7" s="42" customFormat="1" x14ac:dyDescent="0.3">
      <c r="A480" s="12" t="s">
        <v>349</v>
      </c>
      <c r="B480" s="13" t="s">
        <v>350</v>
      </c>
      <c r="C480" s="28" t="s">
        <v>600</v>
      </c>
      <c r="D480" s="28" t="s">
        <v>601</v>
      </c>
      <c r="E480" s="28">
        <v>30</v>
      </c>
      <c r="F480" s="30" t="s">
        <v>435</v>
      </c>
    </row>
    <row r="481" spans="1:7" s="42" customFormat="1" x14ac:dyDescent="0.3">
      <c r="A481" s="12" t="s">
        <v>349</v>
      </c>
      <c r="B481" s="13" t="s">
        <v>350</v>
      </c>
      <c r="C481" s="28" t="s">
        <v>600</v>
      </c>
      <c r="D481" s="28" t="s">
        <v>415</v>
      </c>
      <c r="E481" s="28">
        <v>30</v>
      </c>
      <c r="F481" s="30" t="s">
        <v>435</v>
      </c>
    </row>
    <row r="482" spans="1:7" s="42" customFormat="1" x14ac:dyDescent="0.3">
      <c r="A482" s="12" t="s">
        <v>349</v>
      </c>
      <c r="B482" s="13" t="s">
        <v>350</v>
      </c>
      <c r="C482" s="28" t="s">
        <v>600</v>
      </c>
      <c r="D482" s="28" t="s">
        <v>419</v>
      </c>
      <c r="E482" s="28">
        <v>30</v>
      </c>
      <c r="F482" s="30" t="s">
        <v>435</v>
      </c>
    </row>
    <row r="483" spans="1:7" s="94" customFormat="1" x14ac:dyDescent="0.3">
      <c r="A483" s="12" t="s">
        <v>351</v>
      </c>
      <c r="B483" s="13" t="s">
        <v>352</v>
      </c>
      <c r="C483" s="28" t="s">
        <v>600</v>
      </c>
      <c r="D483" s="28" t="s">
        <v>601</v>
      </c>
      <c r="E483" s="28">
        <v>30</v>
      </c>
      <c r="F483" s="30" t="s">
        <v>435</v>
      </c>
      <c r="G483" s="42"/>
    </row>
    <row r="484" spans="1:7" s="94" customFormat="1" x14ac:dyDescent="0.3">
      <c r="A484" s="12" t="s">
        <v>351</v>
      </c>
      <c r="B484" s="13" t="s">
        <v>352</v>
      </c>
      <c r="C484" s="28" t="s">
        <v>600</v>
      </c>
      <c r="D484" s="28" t="s">
        <v>415</v>
      </c>
      <c r="E484" s="28">
        <v>30</v>
      </c>
      <c r="F484" s="30" t="s">
        <v>435</v>
      </c>
      <c r="G484" s="42"/>
    </row>
    <row r="485" spans="1:7" s="94" customFormat="1" x14ac:dyDescent="0.3">
      <c r="A485" s="12" t="s">
        <v>351</v>
      </c>
      <c r="B485" s="13" t="s">
        <v>352</v>
      </c>
      <c r="C485" s="28" t="s">
        <v>600</v>
      </c>
      <c r="D485" s="28" t="s">
        <v>419</v>
      </c>
      <c r="E485" s="28">
        <v>30</v>
      </c>
      <c r="F485" s="30" t="s">
        <v>435</v>
      </c>
      <c r="G485" s="42"/>
    </row>
    <row r="486" spans="1:7" s="42" customFormat="1" x14ac:dyDescent="0.3">
      <c r="A486" s="12" t="s">
        <v>353</v>
      </c>
      <c r="B486" s="13" t="s">
        <v>504</v>
      </c>
      <c r="C486" s="28" t="s">
        <v>600</v>
      </c>
      <c r="D486" s="28" t="s">
        <v>601</v>
      </c>
      <c r="E486" s="28">
        <v>100</v>
      </c>
      <c r="F486" s="30" t="s">
        <v>378</v>
      </c>
    </row>
    <row r="487" spans="1:7" s="42" customFormat="1" x14ac:dyDescent="0.3">
      <c r="A487" s="12" t="s">
        <v>353</v>
      </c>
      <c r="B487" s="13" t="s">
        <v>504</v>
      </c>
      <c r="C487" s="28" t="s">
        <v>600</v>
      </c>
      <c r="D487" s="28" t="s">
        <v>415</v>
      </c>
      <c r="E487" s="28">
        <v>100</v>
      </c>
      <c r="F487" s="30" t="s">
        <v>378</v>
      </c>
    </row>
    <row r="488" spans="1:7" s="42" customFormat="1" x14ac:dyDescent="0.3">
      <c r="A488" s="12" t="s">
        <v>353</v>
      </c>
      <c r="B488" s="13" t="s">
        <v>504</v>
      </c>
      <c r="C488" s="28" t="s">
        <v>600</v>
      </c>
      <c r="D488" s="28" t="s">
        <v>419</v>
      </c>
      <c r="E488" s="28">
        <v>100</v>
      </c>
      <c r="F488" s="30" t="s">
        <v>378</v>
      </c>
    </row>
    <row r="489" spans="1:7" s="42" customFormat="1" x14ac:dyDescent="0.3">
      <c r="A489" s="12" t="s">
        <v>353</v>
      </c>
      <c r="B489" s="13" t="s">
        <v>504</v>
      </c>
      <c r="C489" s="28" t="s">
        <v>600</v>
      </c>
      <c r="D489" s="28" t="s">
        <v>601</v>
      </c>
      <c r="E489" s="28">
        <v>30</v>
      </c>
      <c r="F489" s="30" t="s">
        <v>435</v>
      </c>
    </row>
    <row r="490" spans="1:7" s="42" customFormat="1" x14ac:dyDescent="0.3">
      <c r="A490" s="12" t="s">
        <v>353</v>
      </c>
      <c r="B490" s="13" t="s">
        <v>504</v>
      </c>
      <c r="C490" s="28" t="s">
        <v>600</v>
      </c>
      <c r="D490" s="28" t="s">
        <v>415</v>
      </c>
      <c r="E490" s="28">
        <v>30</v>
      </c>
      <c r="F490" s="30" t="s">
        <v>435</v>
      </c>
    </row>
    <row r="491" spans="1:7" s="42" customFormat="1" x14ac:dyDescent="0.3">
      <c r="A491" s="12" t="s">
        <v>353</v>
      </c>
      <c r="B491" s="13" t="s">
        <v>504</v>
      </c>
      <c r="C491" s="28" t="s">
        <v>600</v>
      </c>
      <c r="D491" s="28" t="s">
        <v>419</v>
      </c>
      <c r="E491" s="28">
        <v>30</v>
      </c>
      <c r="F491" s="30" t="s">
        <v>435</v>
      </c>
    </row>
    <row r="492" spans="1:7" s="94" customFormat="1" x14ac:dyDescent="0.3">
      <c r="A492" s="12" t="s">
        <v>354</v>
      </c>
      <c r="B492" s="13" t="s">
        <v>355</v>
      </c>
      <c r="C492" s="28" t="s">
        <v>420</v>
      </c>
      <c r="D492" s="28" t="s">
        <v>419</v>
      </c>
      <c r="E492" s="28">
        <v>0.3</v>
      </c>
      <c r="F492" s="30" t="s">
        <v>400</v>
      </c>
      <c r="G492" s="42"/>
    </row>
    <row r="493" spans="1:7" s="42" customFormat="1" x14ac:dyDescent="0.3">
      <c r="A493" s="12" t="s">
        <v>524</v>
      </c>
      <c r="B493" s="13" t="s">
        <v>525</v>
      </c>
      <c r="C493" s="28" t="s">
        <v>600</v>
      </c>
      <c r="D493" s="28" t="s">
        <v>601</v>
      </c>
      <c r="E493" s="28">
        <v>30</v>
      </c>
      <c r="F493" s="30" t="s">
        <v>378</v>
      </c>
    </row>
    <row r="494" spans="1:7" s="42" customFormat="1" x14ac:dyDescent="0.3">
      <c r="A494" s="12" t="s">
        <v>524</v>
      </c>
      <c r="B494" s="13" t="s">
        <v>525</v>
      </c>
      <c r="C494" s="28" t="s">
        <v>600</v>
      </c>
      <c r="D494" s="28" t="s">
        <v>415</v>
      </c>
      <c r="E494" s="28">
        <v>30</v>
      </c>
      <c r="F494" s="30" t="s">
        <v>378</v>
      </c>
    </row>
    <row r="495" spans="1:7" s="42" customFormat="1" x14ac:dyDescent="0.3">
      <c r="A495" s="12" t="s">
        <v>524</v>
      </c>
      <c r="B495" s="13" t="s">
        <v>525</v>
      </c>
      <c r="C495" s="28" t="s">
        <v>600</v>
      </c>
      <c r="D495" s="28" t="s">
        <v>419</v>
      </c>
      <c r="E495" s="28">
        <v>30</v>
      </c>
      <c r="F495" s="30" t="s">
        <v>378</v>
      </c>
    </row>
    <row r="496" spans="1:7" s="94" customFormat="1" ht="28.8" x14ac:dyDescent="0.3">
      <c r="A496" s="12" t="s">
        <v>356</v>
      </c>
      <c r="B496" s="13" t="s">
        <v>357</v>
      </c>
      <c r="C496" s="28" t="s">
        <v>386</v>
      </c>
      <c r="D496" s="28" t="s">
        <v>601</v>
      </c>
      <c r="E496" s="28">
        <v>300</v>
      </c>
      <c r="F496" s="30" t="s">
        <v>448</v>
      </c>
      <c r="G496" s="42"/>
    </row>
    <row r="497" spans="1:7" s="94" customFormat="1" x14ac:dyDescent="0.3">
      <c r="A497" s="12" t="s">
        <v>356</v>
      </c>
      <c r="B497" s="13" t="s">
        <v>357</v>
      </c>
      <c r="C497" s="28" t="s">
        <v>386</v>
      </c>
      <c r="D497" s="28" t="s">
        <v>415</v>
      </c>
      <c r="E497" s="28">
        <v>200</v>
      </c>
      <c r="F497" s="30" t="s">
        <v>401</v>
      </c>
      <c r="G497" s="42"/>
    </row>
    <row r="498" spans="1:7" s="94" customFormat="1" x14ac:dyDescent="0.3">
      <c r="A498" s="12" t="s">
        <v>356</v>
      </c>
      <c r="B498" s="13" t="s">
        <v>357</v>
      </c>
      <c r="C498" s="28" t="s">
        <v>386</v>
      </c>
      <c r="D498" s="28" t="s">
        <v>419</v>
      </c>
      <c r="E498" s="28">
        <v>200</v>
      </c>
      <c r="F498" s="30" t="s">
        <v>401</v>
      </c>
      <c r="G498" s="42"/>
    </row>
    <row r="499" spans="1:7" s="94" customFormat="1" x14ac:dyDescent="0.3">
      <c r="A499" s="12" t="s">
        <v>356</v>
      </c>
      <c r="B499" s="13" t="s">
        <v>357</v>
      </c>
      <c r="C499" s="28" t="s">
        <v>386</v>
      </c>
      <c r="D499" s="28" t="s">
        <v>417</v>
      </c>
      <c r="E499" s="28">
        <v>5</v>
      </c>
      <c r="F499" s="30" t="s">
        <v>417</v>
      </c>
      <c r="G499" s="42"/>
    </row>
    <row r="500" spans="1:7" s="42" customFormat="1" ht="31.2" customHeight="1" x14ac:dyDescent="0.3">
      <c r="A500" s="12" t="s">
        <v>564</v>
      </c>
      <c r="B500" s="13" t="s">
        <v>358</v>
      </c>
      <c r="C500" s="28" t="s">
        <v>600</v>
      </c>
      <c r="D500" s="28" t="s">
        <v>415</v>
      </c>
      <c r="E500" s="28">
        <v>20</v>
      </c>
      <c r="F500" s="30" t="s">
        <v>436</v>
      </c>
    </row>
    <row r="501" spans="1:7" s="42" customFormat="1" ht="28.8" x14ac:dyDescent="0.3">
      <c r="A501" s="12" t="s">
        <v>564</v>
      </c>
      <c r="B501" s="13" t="s">
        <v>358</v>
      </c>
      <c r="C501" s="28" t="s">
        <v>600</v>
      </c>
      <c r="D501" s="28" t="s">
        <v>419</v>
      </c>
      <c r="E501" s="28">
        <v>8</v>
      </c>
      <c r="F501" s="30" t="s">
        <v>505</v>
      </c>
    </row>
    <row r="502" spans="1:7" s="42" customFormat="1" ht="28.8" customHeight="1" x14ac:dyDescent="0.3">
      <c r="A502" s="12" t="s">
        <v>564</v>
      </c>
      <c r="B502" s="13" t="s">
        <v>358</v>
      </c>
      <c r="C502" s="28" t="s">
        <v>600</v>
      </c>
      <c r="D502" s="28" t="s">
        <v>417</v>
      </c>
      <c r="E502" s="28">
        <v>0.8</v>
      </c>
      <c r="F502" s="30" t="s">
        <v>417</v>
      </c>
    </row>
    <row r="503" spans="1:7" s="94" customFormat="1" x14ac:dyDescent="0.3">
      <c r="A503" s="12" t="s">
        <v>359</v>
      </c>
      <c r="B503" s="13" t="s">
        <v>360</v>
      </c>
      <c r="C503" s="28" t="s">
        <v>421</v>
      </c>
      <c r="D503" s="28" t="s">
        <v>419</v>
      </c>
      <c r="E503" s="28">
        <v>50</v>
      </c>
      <c r="F503" s="30" t="s">
        <v>400</v>
      </c>
      <c r="G503" s="42"/>
    </row>
    <row r="504" spans="1:7" s="42" customFormat="1" ht="28.8" x14ac:dyDescent="0.3">
      <c r="A504" s="12" t="s">
        <v>361</v>
      </c>
      <c r="B504" s="13" t="s">
        <v>362</v>
      </c>
      <c r="C504" s="28" t="s">
        <v>600</v>
      </c>
      <c r="D504" s="28" t="s">
        <v>601</v>
      </c>
      <c r="E504" s="28">
        <v>10</v>
      </c>
      <c r="F504" s="30" t="s">
        <v>455</v>
      </c>
    </row>
    <row r="505" spans="1:7" s="42" customFormat="1" ht="28.8" x14ac:dyDescent="0.3">
      <c r="A505" s="12" t="s">
        <v>361</v>
      </c>
      <c r="B505" s="13" t="s">
        <v>362</v>
      </c>
      <c r="C505" s="28" t="s">
        <v>600</v>
      </c>
      <c r="D505" s="28" t="s">
        <v>415</v>
      </c>
      <c r="E505" s="28">
        <v>10</v>
      </c>
      <c r="F505" s="30" t="s">
        <v>455</v>
      </c>
    </row>
    <row r="506" spans="1:7" s="42" customFormat="1" ht="28.8" x14ac:dyDescent="0.3">
      <c r="A506" s="12" t="s">
        <v>361</v>
      </c>
      <c r="B506" s="13" t="s">
        <v>362</v>
      </c>
      <c r="C506" s="28" t="s">
        <v>600</v>
      </c>
      <c r="D506" s="28" t="s">
        <v>419</v>
      </c>
      <c r="E506" s="28">
        <v>10</v>
      </c>
      <c r="F506" s="30" t="s">
        <v>455</v>
      </c>
    </row>
    <row r="507" spans="1:7" s="94" customFormat="1" x14ac:dyDescent="0.3">
      <c r="A507" s="12" t="s">
        <v>363</v>
      </c>
      <c r="B507" s="13" t="s">
        <v>364</v>
      </c>
      <c r="C507" s="28" t="s">
        <v>389</v>
      </c>
      <c r="D507" s="28" t="s">
        <v>415</v>
      </c>
      <c r="E507" s="28">
        <v>90</v>
      </c>
      <c r="F507" s="30" t="s">
        <v>378</v>
      </c>
      <c r="G507" s="42"/>
    </row>
    <row r="508" spans="1:7" s="94" customFormat="1" x14ac:dyDescent="0.3">
      <c r="A508" s="12" t="s">
        <v>363</v>
      </c>
      <c r="B508" s="13" t="s">
        <v>364</v>
      </c>
      <c r="C508" s="28" t="s">
        <v>389</v>
      </c>
      <c r="D508" s="28" t="s">
        <v>419</v>
      </c>
      <c r="E508" s="28">
        <v>10</v>
      </c>
      <c r="F508" s="30" t="s">
        <v>378</v>
      </c>
      <c r="G508" s="42"/>
    </row>
    <row r="509" spans="1:7" s="94" customFormat="1" x14ac:dyDescent="0.3">
      <c r="A509" s="12" t="s">
        <v>363</v>
      </c>
      <c r="B509" s="13" t="s">
        <v>364</v>
      </c>
      <c r="C509" s="28" t="s">
        <v>389</v>
      </c>
      <c r="D509" s="28" t="s">
        <v>417</v>
      </c>
      <c r="E509" s="28">
        <v>0.2</v>
      </c>
      <c r="F509" s="30" t="s">
        <v>417</v>
      </c>
      <c r="G509" s="42"/>
    </row>
    <row r="510" spans="1:7" s="42" customFormat="1" x14ac:dyDescent="0.3">
      <c r="A510" s="12" t="s">
        <v>365</v>
      </c>
      <c r="B510" s="13" t="s">
        <v>506</v>
      </c>
      <c r="C510" s="28" t="s">
        <v>600</v>
      </c>
      <c r="D510" s="28" t="s">
        <v>383</v>
      </c>
      <c r="E510" s="28">
        <v>700</v>
      </c>
      <c r="F510" s="30" t="s">
        <v>435</v>
      </c>
    </row>
    <row r="511" spans="1:7" s="42" customFormat="1" x14ac:dyDescent="0.3">
      <c r="A511" s="12" t="s">
        <v>365</v>
      </c>
      <c r="B511" s="13" t="s">
        <v>506</v>
      </c>
      <c r="C511" s="28" t="s">
        <v>600</v>
      </c>
      <c r="D511" s="28" t="s">
        <v>601</v>
      </c>
      <c r="E511" s="28">
        <v>300</v>
      </c>
      <c r="F511" s="30" t="s">
        <v>442</v>
      </c>
    </row>
    <row r="512" spans="1:7" s="42" customFormat="1" ht="28.8" x14ac:dyDescent="0.3">
      <c r="A512" s="12" t="s">
        <v>365</v>
      </c>
      <c r="B512" s="13" t="s">
        <v>506</v>
      </c>
      <c r="C512" s="28" t="s">
        <v>600</v>
      </c>
      <c r="D512" s="28" t="s">
        <v>415</v>
      </c>
      <c r="E512" s="28">
        <v>300</v>
      </c>
      <c r="F512" s="30" t="s">
        <v>448</v>
      </c>
    </row>
    <row r="513" spans="1:7" s="42" customFormat="1" ht="28.8" x14ac:dyDescent="0.3">
      <c r="A513" s="12" t="s">
        <v>365</v>
      </c>
      <c r="B513" s="13" t="s">
        <v>506</v>
      </c>
      <c r="C513" s="28" t="s">
        <v>600</v>
      </c>
      <c r="D513" s="28" t="s">
        <v>419</v>
      </c>
      <c r="E513" s="28">
        <v>300</v>
      </c>
      <c r="F513" s="30" t="s">
        <v>448</v>
      </c>
    </row>
    <row r="514" spans="1:7" s="94" customFormat="1" ht="15" thickBot="1" x14ac:dyDescent="0.35">
      <c r="A514" s="43" t="s">
        <v>366</v>
      </c>
      <c r="B514" s="44" t="s">
        <v>367</v>
      </c>
      <c r="C514" s="117" t="s">
        <v>421</v>
      </c>
      <c r="D514" s="117" t="s">
        <v>419</v>
      </c>
      <c r="E514" s="117">
        <v>2000</v>
      </c>
      <c r="F514" s="118" t="s">
        <v>400</v>
      </c>
      <c r="G514" s="42"/>
    </row>
    <row r="515" spans="1:7" x14ac:dyDescent="0.3">
      <c r="A515" s="42" t="s">
        <v>393</v>
      </c>
      <c r="C515" s="160"/>
      <c r="D515" s="120"/>
      <c r="E515" s="120"/>
      <c r="F515" s="121"/>
    </row>
    <row r="516" spans="1:7" x14ac:dyDescent="0.3">
      <c r="A516" s="84" t="s">
        <v>394</v>
      </c>
      <c r="C516" s="160"/>
      <c r="D516" s="120"/>
      <c r="E516" s="120"/>
      <c r="F516" s="121"/>
    </row>
    <row r="517" spans="1:7" x14ac:dyDescent="0.3">
      <c r="C517" s="160"/>
    </row>
    <row r="518" spans="1:7" x14ac:dyDescent="0.3">
      <c r="A518" s="42" t="s">
        <v>507</v>
      </c>
      <c r="C518" s="160"/>
    </row>
    <row r="519" spans="1:7" ht="6.75" customHeight="1" x14ac:dyDescent="0.3">
      <c r="C519" s="160"/>
    </row>
    <row r="520" spans="1:7" hidden="1" x14ac:dyDescent="0.3">
      <c r="C520" s="160"/>
    </row>
    <row r="521" spans="1:7" hidden="1" x14ac:dyDescent="0.3">
      <c r="C521" s="160"/>
    </row>
    <row r="522" spans="1:7" hidden="1" x14ac:dyDescent="0.3">
      <c r="C522" s="160"/>
    </row>
    <row r="523" spans="1:7" hidden="1" x14ac:dyDescent="0.3">
      <c r="C523" s="160"/>
    </row>
    <row r="524" spans="1:7" hidden="1" x14ac:dyDescent="0.3">
      <c r="C524" s="160"/>
    </row>
    <row r="525" spans="1:7" hidden="1" x14ac:dyDescent="0.3">
      <c r="C525" s="160"/>
    </row>
    <row r="526" spans="1:7" hidden="1" x14ac:dyDescent="0.3">
      <c r="C526" s="160"/>
    </row>
    <row r="527" spans="1:7" hidden="1" x14ac:dyDescent="0.3">
      <c r="C527" s="160"/>
    </row>
    <row r="528" spans="1:7" hidden="1" x14ac:dyDescent="0.3">
      <c r="C528" s="160"/>
    </row>
    <row r="529" spans="3:3" hidden="1" x14ac:dyDescent="0.3">
      <c r="C529" s="160"/>
    </row>
    <row r="530" spans="3:3" hidden="1" x14ac:dyDescent="0.3">
      <c r="C530" s="160"/>
    </row>
  </sheetData>
  <autoFilter ref="F1:F530" xr:uid="{00000000-0001-0000-0800-000000000000}"/>
  <hyperlinks>
    <hyperlink ref="F168" r:id="rId1" location="Organic" display="https://www.epa.gov/ground-water-and-drinking-water/national-primary-drinking-water-regulations - Organic" xr:uid="{5E3980B1-02B5-49D6-88CC-917BCE7F257F}"/>
    <hyperlink ref="F173" r:id="rId2" location="Organic" display="https://www.epa.gov/ground-water-and-drinking-water/national-primary-drinking-water-regulations - Organic" xr:uid="{3D2EC584-D82F-4126-A8BB-4DBC763C931E}"/>
    <hyperlink ref="F213" r:id="rId3" location="Organic" display="https://www.epa.gov/ground-water-and-drinking-water/national-primary-drinking-water-regulations - Organic" xr:uid="{45CDC157-912F-43C2-A4A0-96DB144764A7}"/>
    <hyperlink ref="F409" r:id="rId4" location="Organic" display="https://www.epa.gov/ground-water-and-drinking-water/national-primary-drinking-water-regulations - Organic" xr:uid="{4617EDC4-F30D-457A-905E-3F8626BFCCD0}"/>
    <hyperlink ref="F469" r:id="rId5" location="Organic" display="https://www.epa.gov/ground-water-and-drinking-water/national-primary-drinking-water-regulations - Organic" xr:uid="{0847C530-B6FC-49F9-8735-486821DAF475}"/>
    <hyperlink ref="F151" r:id="rId6" location="Organic" display="https://www.epa.gov/ground-water-and-drinking-water/national-primary-drinking-water-regulations - Organic" xr:uid="{EB54D645-1A42-4061-ADD3-442C89BEA22E}"/>
  </hyperlinks>
  <pageMargins left="0.7" right="0.7" top="0.75" bottom="0.75" header="0.3" footer="0.3"/>
  <pageSetup orientation="landscape" r:id="rId7"/>
  <drawing r:id="rId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19</vt:i4>
      </vt:variant>
    </vt:vector>
  </HeadingPairs>
  <TitlesOfParts>
    <vt:vector size="28" baseType="lpstr">
      <vt:lpstr>Introduction</vt:lpstr>
      <vt:lpstr>Record of Updates</vt:lpstr>
      <vt:lpstr>DataEntry</vt:lpstr>
      <vt:lpstr>AllDuration_Summary</vt:lpstr>
      <vt:lpstr>Acute_Additivity</vt:lpstr>
      <vt:lpstr>Short-Term_Additivity</vt:lpstr>
      <vt:lpstr>Subchronic_Additivity</vt:lpstr>
      <vt:lpstr>Chronic&amp;Cancer_Additivity</vt:lpstr>
      <vt:lpstr>AllGuidance</vt:lpstr>
      <vt:lpstr>AllGuidance!Print_Area</vt:lpstr>
      <vt:lpstr>'Chronic&amp;Cancer_Additivity'!Print_Area</vt:lpstr>
      <vt:lpstr>DataEntry!Print_Area</vt:lpstr>
      <vt:lpstr>Introduction!Print_Area</vt:lpstr>
      <vt:lpstr>'Record of Updates'!Print_Area</vt:lpstr>
      <vt:lpstr>'Short-Term_Additivity'!Print_Area</vt:lpstr>
      <vt:lpstr>Subchronic_Additivity!Print_Area</vt:lpstr>
      <vt:lpstr>TitleRegion1.a1.a25.1</vt:lpstr>
      <vt:lpstr>TitleRegion1.a3.b33.2</vt:lpstr>
      <vt:lpstr>TitleRegion1.a3.f514.9</vt:lpstr>
      <vt:lpstr>TitleRegion1.a3.o36.5</vt:lpstr>
      <vt:lpstr>TitleRegion1.a3.v115.6</vt:lpstr>
      <vt:lpstr>TitleRegion1.a3.w133.7</vt:lpstr>
      <vt:lpstr>TitleRegion1.a3.z240.8</vt:lpstr>
      <vt:lpstr>TitleRegion1.a4.c208.3</vt:lpstr>
      <vt:lpstr>TitleRegion1.c2.j3.4</vt:lpstr>
      <vt:lpstr>TitleRegion2.c7.p8.4</vt:lpstr>
      <vt:lpstr>TitleRegion3.c12.r13.4</vt:lpstr>
      <vt:lpstr>TitleRegion4.c17.u18.4</vt:lpstr>
    </vt:vector>
  </TitlesOfParts>
  <Company>State of Minnesota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Water Guidance Additivity Calculator  Minnesota Department of Health April 2025</dc:title>
  <dc:creator>Minnesota Department of Health, Environmental Health Division, Health Risk Assessment Unit</dc:creator>
  <cp:lastModifiedBy>Rice, Nancy (MDH)</cp:lastModifiedBy>
  <cp:lastPrinted>2021-12-03T17:22:38Z</cp:lastPrinted>
  <dcterms:created xsi:type="dcterms:W3CDTF">2020-01-29T10:26:56Z</dcterms:created>
  <dcterms:modified xsi:type="dcterms:W3CDTF">2026-06-29T13:42:20Z</dcterms:modified>
</cp:coreProperties>
</file>